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adam_milnor_usda_gov/Documents/Desktop/Recreation Operations/"/>
    </mc:Choice>
  </mc:AlternateContent>
  <xr:revisionPtr revIDLastSave="0" documentId="8_{10E2848B-1EAE-4C61-BEE5-BC0D615BE9CE}" xr6:coauthVersionLast="47" xr6:coauthVersionMax="47" xr10:uidLastSave="{00000000-0000-0000-0000-000000000000}"/>
  <bookViews>
    <workbookView xWindow="-120" yWindow="-120" windowWidth="29040" windowHeight="15840" xr2:uid="{12BAEB07-6760-4FAA-AE22-E6D1C6563395}"/>
  </bookViews>
  <sheets>
    <sheet name="Visitor Cent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C16" i="1"/>
  <c r="D16" i="1"/>
  <c r="E16" i="1"/>
  <c r="F16" i="1"/>
  <c r="G16" i="1"/>
  <c r="H16" i="1"/>
  <c r="I16" i="1"/>
  <c r="J16" i="1"/>
  <c r="C29" i="1" s="1"/>
  <c r="K16" i="1"/>
  <c r="L16" i="1"/>
  <c r="M16" i="1"/>
  <c r="N16" i="1"/>
  <c r="O16" i="1"/>
  <c r="P16" i="1"/>
  <c r="Q16" i="1"/>
  <c r="R16" i="1"/>
  <c r="C33" i="1" s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C25" i="1"/>
  <c r="F27" i="1" s="1"/>
  <c r="C26" i="1"/>
  <c r="C27" i="1"/>
  <c r="C28" i="1"/>
  <c r="C30" i="1"/>
  <c r="C31" i="1"/>
  <c r="F28" i="1" s="1"/>
  <c r="F31" i="1" s="1"/>
  <c r="C32" i="1"/>
  <c r="C34" i="1"/>
  <c r="C35" i="1"/>
  <c r="C36" i="1"/>
  <c r="C41" i="1"/>
  <c r="C42" i="1"/>
  <c r="F42" i="1" s="1"/>
  <c r="C43" i="1"/>
  <c r="C44" i="1"/>
  <c r="C45" i="1"/>
  <c r="C46" i="1"/>
  <c r="F43" i="1" s="1"/>
  <c r="F46" i="1" s="1"/>
  <c r="C47" i="1"/>
  <c r="C48" i="1"/>
  <c r="C49" i="1"/>
  <c r="C50" i="1"/>
  <c r="C51" i="1"/>
  <c r="C52" i="1"/>
  <c r="C55" i="1"/>
</calcChain>
</file>

<file path=xl/sharedStrings.xml><?xml version="1.0" encoding="utf-8"?>
<sst xmlns="http://schemas.openxmlformats.org/spreadsheetml/2006/main" count="59" uniqueCount="25">
  <si>
    <t>missing</t>
  </si>
  <si>
    <t>2010 to 2019</t>
  </si>
  <si>
    <t>Palisades figures for 2016 reflect 7 day schedule during summe</t>
  </si>
  <si>
    <t>2004 to 2019 ave</t>
  </si>
  <si>
    <t>Sabino High Season Visitor Center Traffic</t>
  </si>
  <si>
    <t xml:space="preserve">2010 to 2015 </t>
  </si>
  <si>
    <t>Sabino Annual Visitor Center Traffic</t>
  </si>
  <si>
    <t>Total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</si>
  <si>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</si>
  <si>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</si>
  <si>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</si>
  <si>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</si>
  <si>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</si>
  <si>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</si>
  <si>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</si>
  <si>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</si>
  <si>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</si>
  <si>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</si>
  <si>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</si>
  <si>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</si>
  <si>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Palisades</t>
  </si>
  <si>
    <t>Sabino</t>
  </si>
  <si>
    <t>2016*</t>
  </si>
  <si>
    <t>Using numbers from People Counter and numbers received via volunteer for Palisades</t>
  </si>
  <si>
    <t>Visitor Center, Visitor Counts by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</si>
</sst>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5" fillId="0" borderId="0" xfId="0" applyFont="1"/>
    <xf numFmtId="0" fontId="6" fillId="0" borderId="3" xfId="0" applyFont="1" applyBorder="1"/>
    <xf numFmtId="0" fontId="5" fillId="0" borderId="4" xfId="0" applyFont="1" applyBorder="1"/>
    <xf numFmtId="0" fontId="3" fillId="0" borderId="1" xfId="2"/>
    <xf numFmtId="0" fontId="7" fillId="4" borderId="3" xfId="2" applyFont="1" applyFill="1" applyBorder="1"/>
    <xf numFmtId="0" fontId="6" fillId="5" borderId="3" xfId="0" applyFont="1" applyFill="1" applyBorder="1"/>
    <xf numFmtId="0" fontId="1" fillId="3" borderId="3" xfId="5" applyBorder="1"/>
    <xf numFmtId="0" fontId="1" fillId="2" borderId="3" xfId="4" applyBorder="1"/>
    <xf numFmtId="0" fontId="7" fillId="5" borderId="3" xfId="2" applyFont="1" applyFill="1" applyBorder="1"/>
    <xf numFmtId="0" fontId="8" fillId="5" borderId="3" xfId="2" applyFont="1" applyFill="1" applyBorder="1"/>
    <xf numFmtId="0" fontId="8" fillId="4" borderId="3" xfId="2" applyFont="1" applyFill="1" applyBorder="1"/>
    <xf numFmtId="0" fontId="0" fillId="3" borderId="3" xfId="5" applyFont="1" applyBorder="1"/>
    <xf numFmtId="0" fontId="5" fillId="0" borderId="3" xfId="0" applyFont="1" applyBorder="1"/>
    <xf numFmtId="0" fontId="4" fillId="0" borderId="3" xfId="3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2" applyBorder="1" applyAlignment="1">
      <alignment horizontal="center"/>
    </xf>
    <xf numFmtId="0" fontId="2" fillId="0" borderId="0" xfId="1" applyAlignment="1"/>
  </cellXfs>
  <cellStyles count="6">
    <cellStyle name="20% - Accent1" xfId="4" builtinId="30"/>
    <cellStyle name="40% - Accent1" xfId="5" builtinId="31"/>
    <cellStyle name="Heading 2" xfId="2" builtinId="17"/>
    <cellStyle name="Heading 3" xfId="3" builtinId="1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Sabino Canyon VC Visitation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'Visitor Centers'!$B$1:$B$3</c:f>
              <c:strCache>
                <c:ptCount val="3"/>
                <c:pt idx="0">
                  <c:v>Visitor Center, Visitor Counts by Fiscal Year</c:v>
                </c:pt>
                <c:pt idx="1">
                  <c:v>2004</c:v>
                </c:pt>
                <c:pt idx="2">
                  <c:v>Sabino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Centers'!$B$4:$B$15</c:f>
              <c:numCache>
                <c:formatCode>General</c:formatCode>
                <c:ptCount val="12"/>
                <c:pt idx="0">
                  <c:v>10124</c:v>
                </c:pt>
                <c:pt idx="1">
                  <c:v>11944</c:v>
                </c:pt>
                <c:pt idx="2">
                  <c:v>9664</c:v>
                </c:pt>
                <c:pt idx="3">
                  <c:v>19019</c:v>
                </c:pt>
                <c:pt idx="4">
                  <c:v>30551</c:v>
                </c:pt>
                <c:pt idx="5">
                  <c:v>7189</c:v>
                </c:pt>
                <c:pt idx="6">
                  <c:v>18127</c:v>
                </c:pt>
                <c:pt idx="7">
                  <c:v>8723</c:v>
                </c:pt>
                <c:pt idx="8">
                  <c:v>4791</c:v>
                </c:pt>
                <c:pt idx="9">
                  <c:v>4188</c:v>
                </c:pt>
                <c:pt idx="10">
                  <c:v>4413</c:v>
                </c:pt>
                <c:pt idx="11">
                  <c:v>4607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13-4DD2-B763-490F524C215F}"/>
            </c:ext>
          </c:extLst>
        </c:ser>
        <c:ser>
          <c:idx val="2"/>
          <c:order val="2"/>
          <c:tx>
            <c:strRef>
              <c:f>'Visitor Centers'!$D$1:$D$3</c:f>
              <c:strCache>
                <c:ptCount val="3"/>
                <c:pt idx="0">
                  <c:v>Visitor Center, Visitor Counts by Fiscal Year</c:v>
                </c:pt>
                <c:pt idx="1">
                  <c:v>2005</c:v>
                </c:pt>
                <c:pt idx="2">
                  <c:v>Sabino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Centers'!$D$4:$D$15</c:f>
              <c:numCache>
                <c:formatCode>General</c:formatCode>
                <c:ptCount val="12"/>
                <c:pt idx="0">
                  <c:v>10124</c:v>
                </c:pt>
                <c:pt idx="1">
                  <c:v>11944</c:v>
                </c:pt>
                <c:pt idx="2">
                  <c:v>9664</c:v>
                </c:pt>
                <c:pt idx="3">
                  <c:v>14624</c:v>
                </c:pt>
                <c:pt idx="4">
                  <c:v>17219</c:v>
                </c:pt>
                <c:pt idx="5">
                  <c:v>28046</c:v>
                </c:pt>
                <c:pt idx="6">
                  <c:v>20432</c:v>
                </c:pt>
                <c:pt idx="7">
                  <c:v>9343</c:v>
                </c:pt>
                <c:pt idx="8">
                  <c:v>6040</c:v>
                </c:pt>
                <c:pt idx="9">
                  <c:v>4978</c:v>
                </c:pt>
                <c:pt idx="10">
                  <c:v>5584</c:v>
                </c:pt>
                <c:pt idx="11">
                  <c:v>5880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13-4DD2-B763-490F524C215F}"/>
            </c:ext>
          </c:extLst>
        </c:ser>
        <c:ser>
          <c:idx val="4"/>
          <c:order val="4"/>
          <c:tx>
            <c:strRef>
              <c:f>'Visitor Centers'!$F$1:$F$3</c:f>
              <c:strCache>
                <c:ptCount val="3"/>
                <c:pt idx="0">
                  <c:v>Visitor Center, Visitor Counts by Fiscal Year</c:v>
                </c:pt>
                <c:pt idx="1">
                  <c:v>2006</c:v>
                </c:pt>
                <c:pt idx="2">
                  <c:v>Sabino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Centers'!$F$4:$F$15</c:f>
              <c:numCache>
                <c:formatCode>General</c:formatCode>
                <c:ptCount val="12"/>
                <c:pt idx="0">
                  <c:v>10582</c:v>
                </c:pt>
                <c:pt idx="1">
                  <c:v>11486</c:v>
                </c:pt>
                <c:pt idx="2">
                  <c:v>11110</c:v>
                </c:pt>
                <c:pt idx="3">
                  <c:v>11789</c:v>
                </c:pt>
                <c:pt idx="4">
                  <c:v>14816</c:v>
                </c:pt>
                <c:pt idx="5">
                  <c:v>22312</c:v>
                </c:pt>
                <c:pt idx="6">
                  <c:v>11127</c:v>
                </c:pt>
                <c:pt idx="7">
                  <c:v>7205</c:v>
                </c:pt>
                <c:pt idx="8">
                  <c:v>4998</c:v>
                </c:pt>
                <c:pt idx="9">
                  <c:v>5235</c:v>
                </c:pt>
                <c:pt idx="10">
                  <c:v>3634</c:v>
                </c:pt>
                <c:pt idx="11">
                  <c:v>4251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13-4DD2-B763-490F524C215F}"/>
            </c:ext>
          </c:extLst>
        </c:ser>
        <c:ser>
          <c:idx val="6"/>
          <c:order val="6"/>
          <c:tx>
            <c:strRef>
              <c:f>'Visitor Centers'!$H$1:$H$3</c:f>
              <c:strCache>
                <c:ptCount val="3"/>
                <c:pt idx="0">
                  <c:v>Using numbers from People Counter and numbers received via volunteer for Palisades</c:v>
                </c:pt>
                <c:pt idx="1">
                  <c:v>2007</c:v>
                </c:pt>
                <c:pt idx="2">
                  <c:v>Sabino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Centers'!$H$4:$H$15</c:f>
              <c:numCache>
                <c:formatCode>General</c:formatCode>
                <c:ptCount val="12"/>
                <c:pt idx="0">
                  <c:v>7463</c:v>
                </c:pt>
                <c:pt idx="1">
                  <c:v>9720</c:v>
                </c:pt>
                <c:pt idx="2">
                  <c:v>8001</c:v>
                </c:pt>
                <c:pt idx="3">
                  <c:v>10138</c:v>
                </c:pt>
                <c:pt idx="4">
                  <c:v>15329</c:v>
                </c:pt>
                <c:pt idx="5">
                  <c:v>20020</c:v>
                </c:pt>
                <c:pt idx="6">
                  <c:v>14980</c:v>
                </c:pt>
                <c:pt idx="7">
                  <c:v>7065</c:v>
                </c:pt>
                <c:pt idx="8">
                  <c:v>4630</c:v>
                </c:pt>
                <c:pt idx="9">
                  <c:v>4282</c:v>
                </c:pt>
                <c:pt idx="10">
                  <c:v>4500</c:v>
                </c:pt>
                <c:pt idx="11">
                  <c:v>6453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13-4DD2-B763-490F524C215F}"/>
            </c:ext>
          </c:extLst>
        </c:ser>
        <c:ser>
          <c:idx val="8"/>
          <c:order val="8"/>
          <c:tx>
            <c:strRef>
              <c:f>'Visitor Centers'!$J$1:$J$3</c:f>
              <c:strCache>
                <c:ptCount val="3"/>
                <c:pt idx="0">
                  <c:v>Using numbers from People Counter and numbers received via volunteer for Palisades</c:v>
                </c:pt>
                <c:pt idx="1">
                  <c:v>2008</c:v>
                </c:pt>
                <c:pt idx="2">
                  <c:v>Sabino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Centers'!$J$4:$J$15</c:f>
              <c:numCache>
                <c:formatCode>General</c:formatCode>
                <c:ptCount val="12"/>
                <c:pt idx="0">
                  <c:v>9981</c:v>
                </c:pt>
                <c:pt idx="1">
                  <c:v>9383</c:v>
                </c:pt>
                <c:pt idx="2">
                  <c:v>7894</c:v>
                </c:pt>
                <c:pt idx="3">
                  <c:v>12300</c:v>
                </c:pt>
                <c:pt idx="4">
                  <c:v>17084</c:v>
                </c:pt>
                <c:pt idx="5">
                  <c:v>27250</c:v>
                </c:pt>
                <c:pt idx="6">
                  <c:v>13990</c:v>
                </c:pt>
                <c:pt idx="7">
                  <c:v>9463</c:v>
                </c:pt>
                <c:pt idx="8">
                  <c:v>5715</c:v>
                </c:pt>
                <c:pt idx="9">
                  <c:v>5698</c:v>
                </c:pt>
                <c:pt idx="10">
                  <c:v>6552</c:v>
                </c:pt>
                <c:pt idx="11">
                  <c:v>6365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13-4DD2-B763-490F524C215F}"/>
            </c:ext>
          </c:extLst>
        </c:ser>
        <c:ser>
          <c:idx val="10"/>
          <c:order val="10"/>
          <c:tx>
            <c:strRef>
              <c:f>'Visitor Centers'!$L$1:$L$3</c:f>
              <c:strCache>
                <c:ptCount val="3"/>
                <c:pt idx="0">
                  <c:v>Using numbers from People Counter and numbers received via volunteer for Palisades</c:v>
                </c:pt>
                <c:pt idx="1">
                  <c:v>2009</c:v>
                </c:pt>
                <c:pt idx="2">
                  <c:v>Sabino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Centers'!$L$4:$L$15</c:f>
              <c:numCache>
                <c:formatCode>General</c:formatCode>
                <c:ptCount val="12"/>
                <c:pt idx="0">
                  <c:v>11181</c:v>
                </c:pt>
                <c:pt idx="1">
                  <c:v>14132</c:v>
                </c:pt>
                <c:pt idx="2">
                  <c:v>9593</c:v>
                </c:pt>
                <c:pt idx="3">
                  <c:v>13158</c:v>
                </c:pt>
                <c:pt idx="4">
                  <c:v>17352</c:v>
                </c:pt>
                <c:pt idx="5">
                  <c:v>25059</c:v>
                </c:pt>
                <c:pt idx="6">
                  <c:v>16901</c:v>
                </c:pt>
                <c:pt idx="7">
                  <c:v>8903</c:v>
                </c:pt>
                <c:pt idx="8">
                  <c:v>6124</c:v>
                </c:pt>
                <c:pt idx="9">
                  <c:v>4634</c:v>
                </c:pt>
                <c:pt idx="10">
                  <c:v>5362</c:v>
                </c:pt>
                <c:pt idx="11">
                  <c:v>5938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13-4DD2-B763-490F524C215F}"/>
            </c:ext>
          </c:extLst>
        </c:ser>
        <c:ser>
          <c:idx val="12"/>
          <c:order val="12"/>
          <c:tx>
            <c:strRef>
              <c:f>'Visitor Centers'!$N$1:$N$3</c:f>
              <c:strCache>
                <c:ptCount val="3"/>
                <c:pt idx="0">
                  <c:v>Using numbers from People Counter and numbers received via volunteer for Palisades</c:v>
                </c:pt>
                <c:pt idx="1">
                  <c:v>2010</c:v>
                </c:pt>
                <c:pt idx="2">
                  <c:v>Sabino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Centers'!$N$4:$N$15</c:f>
              <c:numCache>
                <c:formatCode>General</c:formatCode>
                <c:ptCount val="12"/>
                <c:pt idx="0">
                  <c:v>9836</c:v>
                </c:pt>
                <c:pt idx="1">
                  <c:v>11043</c:v>
                </c:pt>
                <c:pt idx="2">
                  <c:v>8771</c:v>
                </c:pt>
                <c:pt idx="3">
                  <c:v>13981</c:v>
                </c:pt>
                <c:pt idx="4">
                  <c:v>19180</c:v>
                </c:pt>
                <c:pt idx="5">
                  <c:v>34097</c:v>
                </c:pt>
                <c:pt idx="6">
                  <c:v>22583</c:v>
                </c:pt>
                <c:pt idx="7">
                  <c:v>11055</c:v>
                </c:pt>
                <c:pt idx="8">
                  <c:v>5212</c:v>
                </c:pt>
                <c:pt idx="9">
                  <c:v>5071</c:v>
                </c:pt>
                <c:pt idx="10">
                  <c:v>5362</c:v>
                </c:pt>
                <c:pt idx="11">
                  <c:v>5983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13-4DD2-B763-490F524C215F}"/>
            </c:ext>
          </c:extLst>
        </c:ser>
        <c:ser>
          <c:idx val="14"/>
          <c:order val="14"/>
          <c:tx>
            <c:strRef>
              <c:f>'Visitor Centers'!$P$1:$P$3</c:f>
              <c:strCache>
                <c:ptCount val="3"/>
                <c:pt idx="0">
                  <c:v>Using numbers from People Counter and numbers received via volunteer for Palisades</c:v>
                </c:pt>
                <c:pt idx="1">
                  <c:v>2011</c:v>
                </c:pt>
                <c:pt idx="2">
                  <c:v>Sabino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Centers'!$P$4:$P$15</c:f>
              <c:numCache>
                <c:formatCode>General</c:formatCode>
                <c:ptCount val="12"/>
                <c:pt idx="0">
                  <c:v>9873</c:v>
                </c:pt>
                <c:pt idx="1">
                  <c:v>10180</c:v>
                </c:pt>
                <c:pt idx="2">
                  <c:v>9097</c:v>
                </c:pt>
                <c:pt idx="3">
                  <c:v>13527</c:v>
                </c:pt>
                <c:pt idx="4">
                  <c:v>19526</c:v>
                </c:pt>
                <c:pt idx="5">
                  <c:v>28090</c:v>
                </c:pt>
                <c:pt idx="6">
                  <c:v>18961</c:v>
                </c:pt>
                <c:pt idx="7">
                  <c:v>10188</c:v>
                </c:pt>
                <c:pt idx="8">
                  <c:v>2940</c:v>
                </c:pt>
                <c:pt idx="9">
                  <c:v>4403</c:v>
                </c:pt>
                <c:pt idx="10">
                  <c:v>3920</c:v>
                </c:pt>
                <c:pt idx="11">
                  <c:v>6070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013-4DD2-B763-490F524C215F}"/>
            </c:ext>
          </c:extLst>
        </c:ser>
        <c:ser>
          <c:idx val="16"/>
          <c:order val="16"/>
          <c:tx>
            <c:strRef>
              <c:f>'Visitor Centers'!$R$1:$R$3</c:f>
              <c:strCache>
                <c:ptCount val="3"/>
                <c:pt idx="0">
                  <c:v>Using numbers from People Counter and numbers received via volunteer for Palisades</c:v>
                </c:pt>
                <c:pt idx="1">
                  <c:v>2012</c:v>
                </c:pt>
                <c:pt idx="2">
                  <c:v>Sabino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Centers'!$R$4:$R$15</c:f>
              <c:numCache>
                <c:formatCode>General</c:formatCode>
                <c:ptCount val="12"/>
                <c:pt idx="0">
                  <c:v>10187</c:v>
                </c:pt>
                <c:pt idx="1">
                  <c:v>11088</c:v>
                </c:pt>
                <c:pt idx="2">
                  <c:v>12205</c:v>
                </c:pt>
                <c:pt idx="3">
                  <c:v>20493</c:v>
                </c:pt>
                <c:pt idx="4">
                  <c:v>34370</c:v>
                </c:pt>
                <c:pt idx="5">
                  <c:v>34810</c:v>
                </c:pt>
                <c:pt idx="6">
                  <c:v>22220</c:v>
                </c:pt>
                <c:pt idx="7">
                  <c:v>9768</c:v>
                </c:pt>
                <c:pt idx="8">
                  <c:v>4630</c:v>
                </c:pt>
                <c:pt idx="9">
                  <c:v>6464</c:v>
                </c:pt>
                <c:pt idx="10">
                  <c:v>5937</c:v>
                </c:pt>
                <c:pt idx="11">
                  <c:v>6512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013-4DD2-B763-490F524C215F}"/>
            </c:ext>
          </c:extLst>
        </c:ser>
        <c:ser>
          <c:idx val="18"/>
          <c:order val="18"/>
          <c:tx>
            <c:strRef>
              <c:f>'Visitor Centers'!$T$1:$T$3</c:f>
              <c:strCache>
                <c:ptCount val="3"/>
                <c:pt idx="0">
                  <c:v>Using numbers from People Counter and numbers received via volunteer for Palisades</c:v>
                </c:pt>
                <c:pt idx="1">
                  <c:v>2013</c:v>
                </c:pt>
                <c:pt idx="2">
                  <c:v>Sabino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Centers'!$T$4:$T$15</c:f>
              <c:numCache>
                <c:formatCode>General</c:formatCode>
                <c:ptCount val="12"/>
                <c:pt idx="0">
                  <c:v>9924</c:v>
                </c:pt>
                <c:pt idx="1">
                  <c:v>11990</c:v>
                </c:pt>
                <c:pt idx="2">
                  <c:v>11580</c:v>
                </c:pt>
                <c:pt idx="3">
                  <c:v>19399</c:v>
                </c:pt>
                <c:pt idx="4">
                  <c:v>23148</c:v>
                </c:pt>
                <c:pt idx="5">
                  <c:v>34836</c:v>
                </c:pt>
                <c:pt idx="6">
                  <c:v>17254</c:v>
                </c:pt>
                <c:pt idx="7">
                  <c:v>9266</c:v>
                </c:pt>
                <c:pt idx="8">
                  <c:v>5238</c:v>
                </c:pt>
                <c:pt idx="9">
                  <c:v>6063</c:v>
                </c:pt>
                <c:pt idx="10">
                  <c:v>6468</c:v>
                </c:pt>
                <c:pt idx="11">
                  <c:v>8428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013-4DD2-B763-490F524C215F}"/>
            </c:ext>
          </c:extLst>
        </c:ser>
        <c:ser>
          <c:idx val="20"/>
          <c:order val="20"/>
          <c:tx>
            <c:strRef>
              <c:f>'Visitor Centers'!$V$1:$V$3</c:f>
              <c:strCache>
                <c:ptCount val="3"/>
                <c:pt idx="0">
                  <c:v>Using numbers from People Counter and numbers received via volunteer for Palisades</c:v>
                </c:pt>
                <c:pt idx="1">
                  <c:v>2014</c:v>
                </c:pt>
                <c:pt idx="2">
                  <c:v>Sabino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Centers'!$V$4:$V$15</c:f>
              <c:numCache>
                <c:formatCode>General</c:formatCode>
                <c:ptCount val="12"/>
                <c:pt idx="0">
                  <c:v>5430</c:v>
                </c:pt>
                <c:pt idx="1">
                  <c:v>12334</c:v>
                </c:pt>
                <c:pt idx="2">
                  <c:v>13703</c:v>
                </c:pt>
                <c:pt idx="3">
                  <c:v>20636</c:v>
                </c:pt>
                <c:pt idx="4">
                  <c:v>27892</c:v>
                </c:pt>
                <c:pt idx="5">
                  <c:v>43897</c:v>
                </c:pt>
                <c:pt idx="6">
                  <c:v>21500</c:v>
                </c:pt>
                <c:pt idx="7">
                  <c:v>11535</c:v>
                </c:pt>
                <c:pt idx="8">
                  <c:v>5227</c:v>
                </c:pt>
                <c:pt idx="9">
                  <c:v>6163</c:v>
                </c:pt>
                <c:pt idx="10">
                  <c:v>7420</c:v>
                </c:pt>
                <c:pt idx="11">
                  <c:v>7563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013-4DD2-B763-490F524C215F}"/>
            </c:ext>
          </c:extLst>
        </c:ser>
        <c:ser>
          <c:idx val="22"/>
          <c:order val="22"/>
          <c:tx>
            <c:strRef>
              <c:f>'Visitor Centers'!$X$1:$X$3</c:f>
              <c:strCache>
                <c:ptCount val="3"/>
                <c:pt idx="0">
                  <c:v>Using numbers from People Counter and numbers received via volunteer for Palisades</c:v>
                </c:pt>
                <c:pt idx="1">
                  <c:v>2015</c:v>
                </c:pt>
                <c:pt idx="2">
                  <c:v>Sabino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Centers'!$X$4:$X$15</c:f>
              <c:numCache>
                <c:formatCode>General</c:formatCode>
                <c:ptCount val="12"/>
                <c:pt idx="0">
                  <c:v>13276</c:v>
                </c:pt>
                <c:pt idx="1">
                  <c:v>15868</c:v>
                </c:pt>
                <c:pt idx="2">
                  <c:v>12237</c:v>
                </c:pt>
                <c:pt idx="3">
                  <c:v>19019</c:v>
                </c:pt>
                <c:pt idx="4">
                  <c:v>30551</c:v>
                </c:pt>
                <c:pt idx="5">
                  <c:v>34023</c:v>
                </c:pt>
                <c:pt idx="6">
                  <c:v>21500</c:v>
                </c:pt>
                <c:pt idx="7">
                  <c:v>12435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013-4DD2-B763-490F524C215F}"/>
            </c:ext>
          </c:extLst>
        </c:ser>
        <c:ser>
          <c:idx val="24"/>
          <c:order val="24"/>
          <c:tx>
            <c:strRef>
              <c:f>'Visitor Centers'!$Z$1:$Z$3</c:f>
              <c:strCache>
                <c:ptCount val="3"/>
                <c:pt idx="0">
                  <c:v>Using numbers from People Counter and numbers received via volunteer for Palisades</c:v>
                </c:pt>
                <c:pt idx="1">
                  <c:v>2016*</c:v>
                </c:pt>
                <c:pt idx="2">
                  <c:v>Sabino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Centers'!$Z$4:$Z$15</c:f>
              <c:numCache>
                <c:formatCode>General</c:formatCode>
                <c:ptCount val="12"/>
                <c:pt idx="2">
                  <c:v>11254</c:v>
                </c:pt>
                <c:pt idx="3">
                  <c:v>18535</c:v>
                </c:pt>
                <c:pt idx="4">
                  <c:v>29482</c:v>
                </c:pt>
                <c:pt idx="5">
                  <c:v>37275</c:v>
                </c:pt>
                <c:pt idx="6">
                  <c:v>23665</c:v>
                </c:pt>
                <c:pt idx="7">
                  <c:v>14650</c:v>
                </c:pt>
                <c:pt idx="8">
                  <c:v>6026</c:v>
                </c:pt>
                <c:pt idx="9">
                  <c:v>8203</c:v>
                </c:pt>
                <c:pt idx="10">
                  <c:v>9415</c:v>
                </c:pt>
                <c:pt idx="11">
                  <c:v>11723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013-4DD2-B763-490F524C2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861408"/>
        <c:axId val="389866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'Visitor Centers'!$C$1:$C$3</c15:sqref>
                        </c15:formulaRef>
                      </c:ext>
                    </c:extLst>
                    <c:strCache>
                      <c:ptCount val="3"/>
                      <c:pt idx="0">
                        <c:v>Visitor Center, Visitor Counts by Fiscal Year</c:v>
                      </c:pt>
                      <c:pt idx="1">
                        <c:v>2004</c:v>
                      </c:pt>
                      <c:pt idx="2">
                        <c:v>Palisades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'Visitor Centers'!$C$4:$C$15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1651</c:v>
                      </c:pt>
                      <c:pt idx="1">
                        <c:v>891</c:v>
                      </c:pt>
                      <c:pt idx="2">
                        <c:v>341</c:v>
                      </c:pt>
                      <c:pt idx="3">
                        <c:v>532</c:v>
                      </c:pt>
                      <c:pt idx="4">
                        <c:v>674</c:v>
                      </c:pt>
                      <c:pt idx="5">
                        <c:v>808</c:v>
                      </c:pt>
                      <c:pt idx="6">
                        <c:v>1121</c:v>
                      </c:pt>
                      <c:pt idx="7">
                        <c:v>1797</c:v>
                      </c:pt>
                      <c:pt idx="8">
                        <c:v>1936</c:v>
                      </c:pt>
                      <c:pt idx="9">
                        <c:v>2119</c:v>
                      </c:pt>
                      <c:pt idx="10">
                        <c:v>1778</c:v>
                      </c:pt>
                      <c:pt idx="11">
                        <c:v>1731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013-4DD2-B763-490F524C215F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Centers'!$E$1:$E$3</c15:sqref>
                        </c15:formulaRef>
                      </c:ext>
                    </c:extLst>
                    <c:strCache>
                      <c:ptCount val="3"/>
                      <c:pt idx="0">
                        <c:v>Visitor Center, Visitor Counts by Fiscal Year</c:v>
                      </c:pt>
                      <c:pt idx="1">
                        <c:v>2005</c:v>
                      </c:pt>
                      <c:pt idx="2">
                        <c:v>Palisades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'Visitor Centers'!$E$4:$E$15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1651</c:v>
                      </c:pt>
                      <c:pt idx="1">
                        <c:v>891</c:v>
                      </c:pt>
                      <c:pt idx="2">
                        <c:v>341</c:v>
                      </c:pt>
                      <c:pt idx="3">
                        <c:v>923</c:v>
                      </c:pt>
                      <c:pt idx="4">
                        <c:v>689</c:v>
                      </c:pt>
                      <c:pt idx="5">
                        <c:v>1187</c:v>
                      </c:pt>
                      <c:pt idx="6">
                        <c:v>1455</c:v>
                      </c:pt>
                      <c:pt idx="7">
                        <c:v>1480</c:v>
                      </c:pt>
                      <c:pt idx="8">
                        <c:v>2715</c:v>
                      </c:pt>
                      <c:pt idx="9">
                        <c:v>3316</c:v>
                      </c:pt>
                      <c:pt idx="10">
                        <c:v>2954</c:v>
                      </c:pt>
                      <c:pt idx="11">
                        <c:v>2279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013-4DD2-B763-490F524C215F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Centers'!$G$1:$G$3</c15:sqref>
                        </c15:formulaRef>
                      </c:ext>
                    </c:extLst>
                    <c:strCache>
                      <c:ptCount val="3"/>
                      <c:pt idx="0">
                        <c:v>Visitor Center, Visitor Counts by Fiscal Year</c:v>
                      </c:pt>
                      <c:pt idx="1">
                        <c:v>2006</c:v>
                      </c:pt>
                      <c:pt idx="2">
                        <c:v>Palisades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'Visitor Centers'!$G$4:$G$15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1650</c:v>
                      </c:pt>
                      <c:pt idx="1">
                        <c:v>1600</c:v>
                      </c:pt>
                      <c:pt idx="2">
                        <c:v>568</c:v>
                      </c:pt>
                      <c:pt idx="3">
                        <c:v>1088</c:v>
                      </c:pt>
                      <c:pt idx="4">
                        <c:v>2026</c:v>
                      </c:pt>
                      <c:pt idx="5">
                        <c:v>1604</c:v>
                      </c:pt>
                      <c:pt idx="6">
                        <c:v>1886</c:v>
                      </c:pt>
                      <c:pt idx="7">
                        <c:v>1996</c:v>
                      </c:pt>
                      <c:pt idx="8">
                        <c:v>2444</c:v>
                      </c:pt>
                      <c:pt idx="9">
                        <c:v>2130</c:v>
                      </c:pt>
                      <c:pt idx="10">
                        <c:v>1601</c:v>
                      </c:pt>
                      <c:pt idx="11">
                        <c:v>2628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D013-4DD2-B763-490F524C215F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Centers'!$I$1:$I$3</c15:sqref>
                        </c15:formulaRef>
                      </c:ext>
                    </c:extLst>
                    <c:strCache>
                      <c:ptCount val="3"/>
                      <c:pt idx="0">
                        <c:v>Using numbers from People Counter and numbers received via volunteer for Palisades</c:v>
                      </c:pt>
                      <c:pt idx="1">
                        <c:v>2007</c:v>
                      </c:pt>
                      <c:pt idx="2">
                        <c:v>Palisades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'Visitor Centers'!$I$4:$I$15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1260</c:v>
                      </c:pt>
                      <c:pt idx="1">
                        <c:v>1278</c:v>
                      </c:pt>
                      <c:pt idx="2">
                        <c:v>814</c:v>
                      </c:pt>
                      <c:pt idx="3">
                        <c:v>723</c:v>
                      </c:pt>
                      <c:pt idx="4">
                        <c:v>1116</c:v>
                      </c:pt>
                      <c:pt idx="5">
                        <c:v>1350</c:v>
                      </c:pt>
                      <c:pt idx="6">
                        <c:v>1238</c:v>
                      </c:pt>
                      <c:pt idx="7">
                        <c:v>1690</c:v>
                      </c:pt>
                      <c:pt idx="8">
                        <c:v>2152</c:v>
                      </c:pt>
                      <c:pt idx="9">
                        <c:v>1731</c:v>
                      </c:pt>
                      <c:pt idx="10">
                        <c:v>1429</c:v>
                      </c:pt>
                      <c:pt idx="11">
                        <c:v>2032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D013-4DD2-B763-490F524C215F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Centers'!$K$1:$K$3</c15:sqref>
                        </c15:formulaRef>
                      </c:ext>
                    </c:extLst>
                    <c:strCache>
                      <c:ptCount val="3"/>
                      <c:pt idx="0">
                        <c:v>Using numbers from People Counter and numbers received via volunteer for Palisades</c:v>
                      </c:pt>
                      <c:pt idx="1">
                        <c:v>2008</c:v>
                      </c:pt>
                      <c:pt idx="2">
                        <c:v>Palisades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'Visitor Centers'!$K$4:$K$15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2032</c:v>
                      </c:pt>
                      <c:pt idx="1">
                        <c:v>1345</c:v>
                      </c:pt>
                      <c:pt idx="2">
                        <c:v>734</c:v>
                      </c:pt>
                      <c:pt idx="3">
                        <c:v>913</c:v>
                      </c:pt>
                      <c:pt idx="4">
                        <c:v>1161</c:v>
                      </c:pt>
                      <c:pt idx="5">
                        <c:v>2107</c:v>
                      </c:pt>
                      <c:pt idx="6">
                        <c:v>1685</c:v>
                      </c:pt>
                      <c:pt idx="7">
                        <c:v>2061</c:v>
                      </c:pt>
                      <c:pt idx="8">
                        <c:v>2893</c:v>
                      </c:pt>
                      <c:pt idx="9">
                        <c:v>2854</c:v>
                      </c:pt>
                      <c:pt idx="10">
                        <c:v>2699</c:v>
                      </c:pt>
                      <c:pt idx="11">
                        <c:v>2335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D013-4DD2-B763-490F524C215F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Centers'!$M$1:$M$3</c15:sqref>
                        </c15:formulaRef>
                      </c:ext>
                    </c:extLst>
                    <c:strCache>
                      <c:ptCount val="3"/>
                      <c:pt idx="0">
                        <c:v>Using numbers from People Counter and numbers received via volunteer for Palisades</c:v>
                      </c:pt>
                      <c:pt idx="1">
                        <c:v>2009</c:v>
                      </c:pt>
                      <c:pt idx="2">
                        <c:v>Palisades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'Visitor Centers'!$M$4:$M$15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2189</c:v>
                      </c:pt>
                      <c:pt idx="1">
                        <c:v>1666</c:v>
                      </c:pt>
                      <c:pt idx="2">
                        <c:v>629</c:v>
                      </c:pt>
                      <c:pt idx="3">
                        <c:v>1130</c:v>
                      </c:pt>
                      <c:pt idx="4">
                        <c:v>910</c:v>
                      </c:pt>
                      <c:pt idx="5">
                        <c:v>1906</c:v>
                      </c:pt>
                      <c:pt idx="6">
                        <c:v>1615</c:v>
                      </c:pt>
                      <c:pt idx="7">
                        <c:v>1832</c:v>
                      </c:pt>
                      <c:pt idx="8">
                        <c:v>3066</c:v>
                      </c:pt>
                      <c:pt idx="9">
                        <c:v>4504</c:v>
                      </c:pt>
                      <c:pt idx="10">
                        <c:v>3288</c:v>
                      </c:pt>
                      <c:pt idx="11">
                        <c:v>2178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D013-4DD2-B763-490F524C215F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Centers'!$O$1:$O$3</c15:sqref>
                        </c15:formulaRef>
                      </c:ext>
                    </c:extLst>
                    <c:strCache>
                      <c:ptCount val="3"/>
                      <c:pt idx="0">
                        <c:v>Using numbers from People Counter and numbers received via volunteer for Palisades</c:v>
                      </c:pt>
                      <c:pt idx="1">
                        <c:v>2010</c:v>
                      </c:pt>
                      <c:pt idx="2">
                        <c:v>Palisades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'Visitor Centers'!$O$4:$O$15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1608</c:v>
                      </c:pt>
                      <c:pt idx="1">
                        <c:v>1140</c:v>
                      </c:pt>
                      <c:pt idx="2">
                        <c:v>611</c:v>
                      </c:pt>
                      <c:pt idx="3">
                        <c:v>892</c:v>
                      </c:pt>
                      <c:pt idx="4">
                        <c:v>738</c:v>
                      </c:pt>
                      <c:pt idx="5">
                        <c:v>828</c:v>
                      </c:pt>
                      <c:pt idx="6">
                        <c:v>1260</c:v>
                      </c:pt>
                      <c:pt idx="7">
                        <c:v>2438</c:v>
                      </c:pt>
                      <c:pt idx="8">
                        <c:v>2653</c:v>
                      </c:pt>
                      <c:pt idx="9">
                        <c:v>3950</c:v>
                      </c:pt>
                      <c:pt idx="10">
                        <c:v>2760</c:v>
                      </c:pt>
                      <c:pt idx="11">
                        <c:v>2721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D013-4DD2-B763-490F524C215F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Centers'!$Q$1:$Q$3</c15:sqref>
                        </c15:formulaRef>
                      </c:ext>
                    </c:extLst>
                    <c:strCache>
                      <c:ptCount val="3"/>
                      <c:pt idx="0">
                        <c:v>Using numbers from People Counter and numbers received via volunteer for Palisades</c:v>
                      </c:pt>
                      <c:pt idx="1">
                        <c:v>2011</c:v>
                      </c:pt>
                      <c:pt idx="2">
                        <c:v>Palisades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'Visitor Centers'!$Q$4:$Q$15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3960</c:v>
                      </c:pt>
                      <c:pt idx="1">
                        <c:v>983</c:v>
                      </c:pt>
                      <c:pt idx="2">
                        <c:v>411</c:v>
                      </c:pt>
                      <c:pt idx="3">
                        <c:v>816</c:v>
                      </c:pt>
                      <c:pt idx="4">
                        <c:v>881</c:v>
                      </c:pt>
                      <c:pt idx="5">
                        <c:v>1631</c:v>
                      </c:pt>
                      <c:pt idx="6">
                        <c:v>1395</c:v>
                      </c:pt>
                      <c:pt idx="7">
                        <c:v>1757</c:v>
                      </c:pt>
                      <c:pt idx="8">
                        <c:v>1139</c:v>
                      </c:pt>
                      <c:pt idx="9">
                        <c:v>1798</c:v>
                      </c:pt>
                      <c:pt idx="10">
                        <c:v>2029</c:v>
                      </c:pt>
                      <c:pt idx="11">
                        <c:v>2014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D013-4DD2-B763-490F524C215F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Centers'!$S$1:$S$3</c15:sqref>
                        </c15:formulaRef>
                      </c:ext>
                    </c:extLst>
                    <c:strCache>
                      <c:ptCount val="3"/>
                      <c:pt idx="0">
                        <c:v>Using numbers from People Counter and numbers received via volunteer for Palisades</c:v>
                      </c:pt>
                      <c:pt idx="1">
                        <c:v>2012</c:v>
                      </c:pt>
                      <c:pt idx="2">
                        <c:v>Palisades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'Visitor Centers'!$S$4:$S$15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1755</c:v>
                      </c:pt>
                      <c:pt idx="1">
                        <c:v>725</c:v>
                      </c:pt>
                      <c:pt idx="2">
                        <c:v>555</c:v>
                      </c:pt>
                      <c:pt idx="3">
                        <c:v>850</c:v>
                      </c:pt>
                      <c:pt idx="4">
                        <c:v>1127</c:v>
                      </c:pt>
                      <c:pt idx="5">
                        <c:v>1496</c:v>
                      </c:pt>
                      <c:pt idx="6">
                        <c:v>1433</c:v>
                      </c:pt>
                      <c:pt idx="7">
                        <c:v>1923</c:v>
                      </c:pt>
                      <c:pt idx="8">
                        <c:v>1880</c:v>
                      </c:pt>
                      <c:pt idx="9">
                        <c:v>1755</c:v>
                      </c:pt>
                      <c:pt idx="10">
                        <c:v>1521</c:v>
                      </c:pt>
                      <c:pt idx="11">
                        <c:v>2002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D013-4DD2-B763-490F524C215F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Centers'!$U$1:$U$3</c15:sqref>
                        </c15:formulaRef>
                      </c:ext>
                    </c:extLst>
                    <c:strCache>
                      <c:ptCount val="3"/>
                      <c:pt idx="0">
                        <c:v>Using numbers from People Counter and numbers received via volunteer for Palisades</c:v>
                      </c:pt>
                      <c:pt idx="1">
                        <c:v>2013</c:v>
                      </c:pt>
                      <c:pt idx="2">
                        <c:v>Palisades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'Visitor Centers'!$U$4:$U$15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1374</c:v>
                      </c:pt>
                      <c:pt idx="1">
                        <c:v>960</c:v>
                      </c:pt>
                      <c:pt idx="2">
                        <c:v>681</c:v>
                      </c:pt>
                      <c:pt idx="3">
                        <c:v>583</c:v>
                      </c:pt>
                      <c:pt idx="4">
                        <c:v>540</c:v>
                      </c:pt>
                      <c:pt idx="5">
                        <c:v>7935</c:v>
                      </c:pt>
                      <c:pt idx="6">
                        <c:v>1296</c:v>
                      </c:pt>
                      <c:pt idx="7">
                        <c:v>1685</c:v>
                      </c:pt>
                      <c:pt idx="8">
                        <c:v>2021</c:v>
                      </c:pt>
                      <c:pt idx="9">
                        <c:v>1267</c:v>
                      </c:pt>
                      <c:pt idx="10">
                        <c:v>1508</c:v>
                      </c:pt>
                      <c:pt idx="11">
                        <c:v>294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D013-4DD2-B763-490F524C215F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Centers'!$W$1:$W$3</c15:sqref>
                        </c15:formulaRef>
                      </c:ext>
                    </c:extLst>
                    <c:strCache>
                      <c:ptCount val="3"/>
                      <c:pt idx="0">
                        <c:v>Using numbers from People Counter and numbers received via volunteer for Palisades</c:v>
                      </c:pt>
                      <c:pt idx="1">
                        <c:v>2014</c:v>
                      </c:pt>
                      <c:pt idx="2">
                        <c:v>Palisades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'Visitor Centers'!$W$4:$W$15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563</c:v>
                      </c:pt>
                      <c:pt idx="1">
                        <c:v>818</c:v>
                      </c:pt>
                      <c:pt idx="2">
                        <c:v>408</c:v>
                      </c:pt>
                      <c:pt idx="3">
                        <c:v>661</c:v>
                      </c:pt>
                      <c:pt idx="4">
                        <c:v>895</c:v>
                      </c:pt>
                      <c:pt idx="5">
                        <c:v>1084</c:v>
                      </c:pt>
                      <c:pt idx="6">
                        <c:v>1078</c:v>
                      </c:pt>
                      <c:pt idx="7">
                        <c:v>1018</c:v>
                      </c:pt>
                      <c:pt idx="8">
                        <c:v>163</c:v>
                      </c:pt>
                      <c:pt idx="9">
                        <c:v>1259</c:v>
                      </c:pt>
                      <c:pt idx="10">
                        <c:v>1420</c:v>
                      </c:pt>
                      <c:pt idx="11">
                        <c:v>909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D013-4DD2-B763-490F524C215F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Centers'!$Y$1:$Y$3</c15:sqref>
                        </c15:formulaRef>
                      </c:ext>
                    </c:extLst>
                    <c:strCache>
                      <c:ptCount val="3"/>
                      <c:pt idx="0">
                        <c:v>Using numbers from People Counter and numbers received via volunteer for Palisades</c:v>
                      </c:pt>
                      <c:pt idx="1">
                        <c:v>2015</c:v>
                      </c:pt>
                      <c:pt idx="2">
                        <c:v>Palisades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'Visitor Centers'!$Y$4:$Y$15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1283</c:v>
                      </c:pt>
                      <c:pt idx="1">
                        <c:v>724</c:v>
                      </c:pt>
                      <c:pt idx="2">
                        <c:v>473</c:v>
                      </c:pt>
                      <c:pt idx="3">
                        <c:v>519</c:v>
                      </c:pt>
                      <c:pt idx="4">
                        <c:v>1188</c:v>
                      </c:pt>
                      <c:pt idx="5">
                        <c:v>1394</c:v>
                      </c:pt>
                      <c:pt idx="6">
                        <c:v>1274</c:v>
                      </c:pt>
                      <c:pt idx="7">
                        <c:v>1240</c:v>
                      </c:pt>
                      <c:pt idx="8">
                        <c:v>1540</c:v>
                      </c:pt>
                      <c:pt idx="9">
                        <c:v>1375</c:v>
                      </c:pt>
                      <c:pt idx="10">
                        <c:v>1450</c:v>
                      </c:pt>
                      <c:pt idx="11">
                        <c:v>1402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D013-4DD2-B763-490F524C215F}"/>
                  </c:ext>
                </c:extLst>
              </c15:ser>
            </c15:filteredLineSeries>
            <c15:filteredLineSeries>
              <c15:ser>
                <c:idx val="25"/>
                <c:order val="2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Centers'!$AA$1:$AA$3</c15:sqref>
                        </c15:formulaRef>
                      </c:ext>
                    </c:extLst>
                    <c:strCache>
                      <c:ptCount val="3"/>
                      <c:pt idx="0">
                        <c:v>Using numbers from People Counter and numbers received via volunteer for Palisades</c:v>
                      </c:pt>
                      <c:pt idx="1">
                        <c:v>2016*</c:v>
                      </c:pt>
                      <c:pt idx="2">
                        <c:v>Palisades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'Visitor Centers'!$AA$4:$AA$15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1251</c:v>
                      </c:pt>
                      <c:pt idx="1">
                        <c:v>650</c:v>
                      </c:pt>
                      <c:pt idx="2">
                        <c:v>409</c:v>
                      </c:pt>
                      <c:pt idx="3">
                        <c:v>647</c:v>
                      </c:pt>
                      <c:pt idx="4">
                        <c:v>1393</c:v>
                      </c:pt>
                      <c:pt idx="5">
                        <c:v>2008</c:v>
                      </c:pt>
                      <c:pt idx="6">
                        <c:v>1150</c:v>
                      </c:pt>
                      <c:pt idx="7">
                        <c:v>1368</c:v>
                      </c:pt>
                      <c:pt idx="8">
                        <c:v>2154</c:v>
                      </c:pt>
                      <c:pt idx="9">
                        <c:v>2786</c:v>
                      </c:pt>
                      <c:pt idx="10">
                        <c:v>1841</c:v>
                      </c:pt>
                      <c:pt idx="11">
                        <c:v>1972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D013-4DD2-B763-490F524C215F}"/>
                  </c:ext>
                </c:extLst>
              </c15:ser>
            </c15:filteredLineSeries>
          </c:ext>
        </c:extLst>
      </c:lineChart>
      <c:catAx>
        <c:axId val="38986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866896"/>
        <c:crosses val="autoZero"/>
        <c:auto val="1"/>
        <c:lblAlgn val="ctr"/>
        <c:lblOffset val="100"/>
        <c:noMultiLvlLbl val="0"/>
      </c:catAx>
      <c:valAx>
        <c:axId val="38986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86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Palisades VC</a:t>
            </a:r>
            <a:r>
              <a:rPr lang="en-US" baseline="0"/>
              <a:t> Visitation</a:t>
            </a:r>
            <a:endParaRPr lang="en-US"/>
          </a:p>
        </c:rich>
      </c:tx>
      <c:layout>
        <c:manualLayout>
          <c:xMode val="edge"/>
          <c:yMode val="edge"/>
          <c:x val="0.3149374453193351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'Visitor Centers'!$C$2:$C$3</c:f>
              <c:strCache>
                <c:ptCount val="2"/>
                <c:pt idx="0">
                  <c:v>2004</c:v>
                </c:pt>
                <c:pt idx="1">
                  <c:v>Palisades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Centers'!$C$4:$C$15</c:f>
              <c:numCache>
                <c:formatCode>General</c:formatCode>
                <c:ptCount val="12"/>
                <c:pt idx="0">
                  <c:v>1651</c:v>
                </c:pt>
                <c:pt idx="1">
                  <c:v>891</c:v>
                </c:pt>
                <c:pt idx="2">
                  <c:v>341</c:v>
                </c:pt>
                <c:pt idx="3">
                  <c:v>532</c:v>
                </c:pt>
                <c:pt idx="4">
                  <c:v>674</c:v>
                </c:pt>
                <c:pt idx="5">
                  <c:v>808</c:v>
                </c:pt>
                <c:pt idx="6">
                  <c:v>1121</c:v>
                </c:pt>
                <c:pt idx="7">
                  <c:v>1797</c:v>
                </c:pt>
                <c:pt idx="8">
                  <c:v>1936</c:v>
                </c:pt>
                <c:pt idx="9">
                  <c:v>2119</c:v>
                </c:pt>
                <c:pt idx="10">
                  <c:v>1778</c:v>
                </c:pt>
                <c:pt idx="11">
                  <c:v>1731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DE-48F6-8DF4-43E46F7598C6}"/>
            </c:ext>
          </c:extLst>
        </c:ser>
        <c:ser>
          <c:idx val="3"/>
          <c:order val="3"/>
          <c:tx>
            <c:strRef>
              <c:f>'Visitor Centers'!$E$2:$E$3</c:f>
              <c:strCache>
                <c:ptCount val="2"/>
                <c:pt idx="0">
                  <c:v>2005</c:v>
                </c:pt>
                <c:pt idx="1">
                  <c:v>Palisades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Centers'!$E$4:$E$15</c:f>
              <c:numCache>
                <c:formatCode>General</c:formatCode>
                <c:ptCount val="12"/>
                <c:pt idx="0">
                  <c:v>1651</c:v>
                </c:pt>
                <c:pt idx="1">
                  <c:v>891</c:v>
                </c:pt>
                <c:pt idx="2">
                  <c:v>341</c:v>
                </c:pt>
                <c:pt idx="3">
                  <c:v>923</c:v>
                </c:pt>
                <c:pt idx="4">
                  <c:v>689</c:v>
                </c:pt>
                <c:pt idx="5">
                  <c:v>1187</c:v>
                </c:pt>
                <c:pt idx="6">
                  <c:v>1455</c:v>
                </c:pt>
                <c:pt idx="7">
                  <c:v>1480</c:v>
                </c:pt>
                <c:pt idx="8">
                  <c:v>2715</c:v>
                </c:pt>
                <c:pt idx="9">
                  <c:v>3316</c:v>
                </c:pt>
                <c:pt idx="10">
                  <c:v>2954</c:v>
                </c:pt>
                <c:pt idx="11">
                  <c:v>2279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DE-48F6-8DF4-43E46F7598C6}"/>
            </c:ext>
          </c:extLst>
        </c:ser>
        <c:ser>
          <c:idx val="5"/>
          <c:order val="5"/>
          <c:tx>
            <c:strRef>
              <c:f>'Visitor Centers'!$G$2:$G$3</c:f>
              <c:strCache>
                <c:ptCount val="2"/>
                <c:pt idx="0">
                  <c:v>2006</c:v>
                </c:pt>
                <c:pt idx="1">
                  <c:v>Palisades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Centers'!$G$4:$G$15</c:f>
              <c:numCache>
                <c:formatCode>General</c:formatCode>
                <c:ptCount val="12"/>
                <c:pt idx="0">
                  <c:v>1650</c:v>
                </c:pt>
                <c:pt idx="1">
                  <c:v>1600</c:v>
                </c:pt>
                <c:pt idx="2">
                  <c:v>568</c:v>
                </c:pt>
                <c:pt idx="3">
                  <c:v>1088</c:v>
                </c:pt>
                <c:pt idx="4">
                  <c:v>2026</c:v>
                </c:pt>
                <c:pt idx="5">
                  <c:v>1604</c:v>
                </c:pt>
                <c:pt idx="6">
                  <c:v>1886</c:v>
                </c:pt>
                <c:pt idx="7">
                  <c:v>1996</c:v>
                </c:pt>
                <c:pt idx="8">
                  <c:v>2444</c:v>
                </c:pt>
                <c:pt idx="9">
                  <c:v>2130</c:v>
                </c:pt>
                <c:pt idx="10">
                  <c:v>1601</c:v>
                </c:pt>
                <c:pt idx="11">
                  <c:v>2628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DE-48F6-8DF4-43E46F7598C6}"/>
            </c:ext>
          </c:extLst>
        </c:ser>
        <c:ser>
          <c:idx val="7"/>
          <c:order val="7"/>
          <c:tx>
            <c:strRef>
              <c:f>'Visitor Centers'!$I$2:$I$3</c:f>
              <c:strCache>
                <c:ptCount val="2"/>
                <c:pt idx="0">
                  <c:v>2007</c:v>
                </c:pt>
                <c:pt idx="1">
                  <c:v>Palisades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Centers'!$I$4:$I$15</c:f>
              <c:numCache>
                <c:formatCode>General</c:formatCode>
                <c:ptCount val="12"/>
                <c:pt idx="0">
                  <c:v>1260</c:v>
                </c:pt>
                <c:pt idx="1">
                  <c:v>1278</c:v>
                </c:pt>
                <c:pt idx="2">
                  <c:v>814</c:v>
                </c:pt>
                <c:pt idx="3">
                  <c:v>723</c:v>
                </c:pt>
                <c:pt idx="4">
                  <c:v>1116</c:v>
                </c:pt>
                <c:pt idx="5">
                  <c:v>1350</c:v>
                </c:pt>
                <c:pt idx="6">
                  <c:v>1238</c:v>
                </c:pt>
                <c:pt idx="7">
                  <c:v>1690</c:v>
                </c:pt>
                <c:pt idx="8">
                  <c:v>2152</c:v>
                </c:pt>
                <c:pt idx="9">
                  <c:v>1731</c:v>
                </c:pt>
                <c:pt idx="10">
                  <c:v>1429</c:v>
                </c:pt>
                <c:pt idx="11">
                  <c:v>2032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DE-48F6-8DF4-43E46F7598C6}"/>
            </c:ext>
          </c:extLst>
        </c:ser>
        <c:ser>
          <c:idx val="9"/>
          <c:order val="9"/>
          <c:tx>
            <c:strRef>
              <c:f>'Visitor Centers'!$K$2:$K$3</c:f>
              <c:strCache>
                <c:ptCount val="2"/>
                <c:pt idx="0">
                  <c:v>2008</c:v>
                </c:pt>
                <c:pt idx="1">
                  <c:v>Palisades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Centers'!$K$4:$K$15</c:f>
              <c:numCache>
                <c:formatCode>General</c:formatCode>
                <c:ptCount val="12"/>
                <c:pt idx="0">
                  <c:v>2032</c:v>
                </c:pt>
                <c:pt idx="1">
                  <c:v>1345</c:v>
                </c:pt>
                <c:pt idx="2">
                  <c:v>734</c:v>
                </c:pt>
                <c:pt idx="3">
                  <c:v>913</c:v>
                </c:pt>
                <c:pt idx="4">
                  <c:v>1161</c:v>
                </c:pt>
                <c:pt idx="5">
                  <c:v>2107</c:v>
                </c:pt>
                <c:pt idx="6">
                  <c:v>1685</c:v>
                </c:pt>
                <c:pt idx="7">
                  <c:v>2061</c:v>
                </c:pt>
                <c:pt idx="8">
                  <c:v>2893</c:v>
                </c:pt>
                <c:pt idx="9">
                  <c:v>2854</c:v>
                </c:pt>
                <c:pt idx="10">
                  <c:v>2699</c:v>
                </c:pt>
                <c:pt idx="11">
                  <c:v>2335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DE-48F6-8DF4-43E46F7598C6}"/>
            </c:ext>
          </c:extLst>
        </c:ser>
        <c:ser>
          <c:idx val="11"/>
          <c:order val="11"/>
          <c:tx>
            <c:strRef>
              <c:f>'Visitor Centers'!$M$2:$M$3</c:f>
              <c:strCache>
                <c:ptCount val="2"/>
                <c:pt idx="0">
                  <c:v>2009</c:v>
                </c:pt>
                <c:pt idx="1">
                  <c:v>Palisades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Centers'!$M$4:$M$15</c:f>
              <c:numCache>
                <c:formatCode>General</c:formatCode>
                <c:ptCount val="12"/>
                <c:pt idx="0">
                  <c:v>2189</c:v>
                </c:pt>
                <c:pt idx="1">
                  <c:v>1666</c:v>
                </c:pt>
                <c:pt idx="2">
                  <c:v>629</c:v>
                </c:pt>
                <c:pt idx="3">
                  <c:v>1130</c:v>
                </c:pt>
                <c:pt idx="4">
                  <c:v>910</c:v>
                </c:pt>
                <c:pt idx="5">
                  <c:v>1906</c:v>
                </c:pt>
                <c:pt idx="6">
                  <c:v>1615</c:v>
                </c:pt>
                <c:pt idx="7">
                  <c:v>1832</c:v>
                </c:pt>
                <c:pt idx="8">
                  <c:v>3066</c:v>
                </c:pt>
                <c:pt idx="9">
                  <c:v>4504</c:v>
                </c:pt>
                <c:pt idx="10">
                  <c:v>3288</c:v>
                </c:pt>
                <c:pt idx="11">
                  <c:v>2178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DE-48F6-8DF4-43E46F7598C6}"/>
            </c:ext>
          </c:extLst>
        </c:ser>
        <c:ser>
          <c:idx val="13"/>
          <c:order val="13"/>
          <c:tx>
            <c:strRef>
              <c:f>'Visitor Centers'!$O$2:$O$3</c:f>
              <c:strCache>
                <c:ptCount val="2"/>
                <c:pt idx="0">
                  <c:v>2010</c:v>
                </c:pt>
                <c:pt idx="1">
                  <c:v>Palisades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Centers'!$O$4:$O$15</c:f>
              <c:numCache>
                <c:formatCode>General</c:formatCode>
                <c:ptCount val="12"/>
                <c:pt idx="0">
                  <c:v>1608</c:v>
                </c:pt>
                <c:pt idx="1">
                  <c:v>1140</c:v>
                </c:pt>
                <c:pt idx="2">
                  <c:v>611</c:v>
                </c:pt>
                <c:pt idx="3">
                  <c:v>892</c:v>
                </c:pt>
                <c:pt idx="4">
                  <c:v>738</c:v>
                </c:pt>
                <c:pt idx="5">
                  <c:v>828</c:v>
                </c:pt>
                <c:pt idx="6">
                  <c:v>1260</c:v>
                </c:pt>
                <c:pt idx="7">
                  <c:v>2438</c:v>
                </c:pt>
                <c:pt idx="8">
                  <c:v>2653</c:v>
                </c:pt>
                <c:pt idx="9">
                  <c:v>3950</c:v>
                </c:pt>
                <c:pt idx="10">
                  <c:v>2760</c:v>
                </c:pt>
                <c:pt idx="11">
                  <c:v>2721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DE-48F6-8DF4-43E46F7598C6}"/>
            </c:ext>
          </c:extLst>
        </c:ser>
        <c:ser>
          <c:idx val="15"/>
          <c:order val="15"/>
          <c:tx>
            <c:strRef>
              <c:f>'Visitor Centers'!$Q$2:$Q$3</c:f>
              <c:strCache>
                <c:ptCount val="2"/>
                <c:pt idx="0">
                  <c:v>2011</c:v>
                </c:pt>
                <c:pt idx="1">
                  <c:v>Palisades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Centers'!$Q$4:$Q$15</c:f>
              <c:numCache>
                <c:formatCode>General</c:formatCode>
                <c:ptCount val="12"/>
                <c:pt idx="0">
                  <c:v>3960</c:v>
                </c:pt>
                <c:pt idx="1">
                  <c:v>983</c:v>
                </c:pt>
                <c:pt idx="2">
                  <c:v>411</c:v>
                </c:pt>
                <c:pt idx="3">
                  <c:v>816</c:v>
                </c:pt>
                <c:pt idx="4">
                  <c:v>881</c:v>
                </c:pt>
                <c:pt idx="5">
                  <c:v>1631</c:v>
                </c:pt>
                <c:pt idx="6">
                  <c:v>1395</c:v>
                </c:pt>
                <c:pt idx="7">
                  <c:v>1757</c:v>
                </c:pt>
                <c:pt idx="8">
                  <c:v>1139</c:v>
                </c:pt>
                <c:pt idx="9">
                  <c:v>1798</c:v>
                </c:pt>
                <c:pt idx="10">
                  <c:v>2029</c:v>
                </c:pt>
                <c:pt idx="11">
                  <c:v>2014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DE-48F6-8DF4-43E46F7598C6}"/>
            </c:ext>
          </c:extLst>
        </c:ser>
        <c:ser>
          <c:idx val="17"/>
          <c:order val="17"/>
          <c:tx>
            <c:strRef>
              <c:f>'Visitor Centers'!$S$2:$S$3</c:f>
              <c:strCache>
                <c:ptCount val="2"/>
                <c:pt idx="0">
                  <c:v>2012</c:v>
                </c:pt>
                <c:pt idx="1">
                  <c:v>Palisades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Centers'!$S$4:$S$15</c:f>
              <c:numCache>
                <c:formatCode>General</c:formatCode>
                <c:ptCount val="12"/>
                <c:pt idx="0">
                  <c:v>1755</c:v>
                </c:pt>
                <c:pt idx="1">
                  <c:v>725</c:v>
                </c:pt>
                <c:pt idx="2">
                  <c:v>555</c:v>
                </c:pt>
                <c:pt idx="3">
                  <c:v>850</c:v>
                </c:pt>
                <c:pt idx="4">
                  <c:v>1127</c:v>
                </c:pt>
                <c:pt idx="5">
                  <c:v>1496</c:v>
                </c:pt>
                <c:pt idx="6">
                  <c:v>1433</c:v>
                </c:pt>
                <c:pt idx="7">
                  <c:v>1923</c:v>
                </c:pt>
                <c:pt idx="8">
                  <c:v>1880</c:v>
                </c:pt>
                <c:pt idx="9">
                  <c:v>1755</c:v>
                </c:pt>
                <c:pt idx="10">
                  <c:v>1521</c:v>
                </c:pt>
                <c:pt idx="11">
                  <c:v>2002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2DE-48F6-8DF4-43E46F7598C6}"/>
            </c:ext>
          </c:extLst>
        </c:ser>
        <c:ser>
          <c:idx val="19"/>
          <c:order val="19"/>
          <c:tx>
            <c:strRef>
              <c:f>'Visitor Centers'!$U$2:$U$3</c:f>
              <c:strCache>
                <c:ptCount val="2"/>
                <c:pt idx="0">
                  <c:v>2013</c:v>
                </c:pt>
                <c:pt idx="1">
                  <c:v>Palisades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Centers'!$U$4:$U$15</c:f>
              <c:numCache>
                <c:formatCode>General</c:formatCode>
                <c:ptCount val="12"/>
                <c:pt idx="0">
                  <c:v>1374</c:v>
                </c:pt>
                <c:pt idx="1">
                  <c:v>960</c:v>
                </c:pt>
                <c:pt idx="2">
                  <c:v>681</c:v>
                </c:pt>
                <c:pt idx="3">
                  <c:v>583</c:v>
                </c:pt>
                <c:pt idx="4">
                  <c:v>540</c:v>
                </c:pt>
                <c:pt idx="5">
                  <c:v>7935</c:v>
                </c:pt>
                <c:pt idx="6">
                  <c:v>1296</c:v>
                </c:pt>
                <c:pt idx="7">
                  <c:v>1685</c:v>
                </c:pt>
                <c:pt idx="8">
                  <c:v>2021</c:v>
                </c:pt>
                <c:pt idx="9">
                  <c:v>1267</c:v>
                </c:pt>
                <c:pt idx="10">
                  <c:v>1508</c:v>
                </c:pt>
                <c:pt idx="11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2DE-48F6-8DF4-43E46F7598C6}"/>
            </c:ext>
          </c:extLst>
        </c:ser>
        <c:ser>
          <c:idx val="21"/>
          <c:order val="21"/>
          <c:tx>
            <c:strRef>
              <c:f>'Visitor Centers'!$W$2:$W$3</c:f>
              <c:strCache>
                <c:ptCount val="2"/>
                <c:pt idx="0">
                  <c:v>2014</c:v>
                </c:pt>
                <c:pt idx="1">
                  <c:v>Palisades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Centers'!$W$4:$W$15</c:f>
              <c:numCache>
                <c:formatCode>General</c:formatCode>
                <c:ptCount val="12"/>
                <c:pt idx="0">
                  <c:v>563</c:v>
                </c:pt>
                <c:pt idx="1">
                  <c:v>818</c:v>
                </c:pt>
                <c:pt idx="2">
                  <c:v>408</c:v>
                </c:pt>
                <c:pt idx="3">
                  <c:v>661</c:v>
                </c:pt>
                <c:pt idx="4">
                  <c:v>895</c:v>
                </c:pt>
                <c:pt idx="5">
                  <c:v>1084</c:v>
                </c:pt>
                <c:pt idx="6">
                  <c:v>1078</c:v>
                </c:pt>
                <c:pt idx="7">
                  <c:v>1018</c:v>
                </c:pt>
                <c:pt idx="8">
                  <c:v>163</c:v>
                </c:pt>
                <c:pt idx="9">
                  <c:v>1259</c:v>
                </c:pt>
                <c:pt idx="10">
                  <c:v>1420</c:v>
                </c:pt>
                <c:pt idx="11">
                  <c:v>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2DE-48F6-8DF4-43E46F7598C6}"/>
            </c:ext>
          </c:extLst>
        </c:ser>
        <c:ser>
          <c:idx val="23"/>
          <c:order val="23"/>
          <c:tx>
            <c:strRef>
              <c:f>'Visitor Centers'!$Y$2:$Y$3</c:f>
              <c:strCache>
                <c:ptCount val="2"/>
                <c:pt idx="0">
                  <c:v>2015</c:v>
                </c:pt>
                <c:pt idx="1">
                  <c:v>Palisades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Centers'!$Y$4:$Y$15</c:f>
              <c:numCache>
                <c:formatCode>General</c:formatCode>
                <c:ptCount val="12"/>
                <c:pt idx="0">
                  <c:v>1283</c:v>
                </c:pt>
                <c:pt idx="1">
                  <c:v>724</c:v>
                </c:pt>
                <c:pt idx="2">
                  <c:v>473</c:v>
                </c:pt>
                <c:pt idx="3">
                  <c:v>519</c:v>
                </c:pt>
                <c:pt idx="4">
                  <c:v>1188</c:v>
                </c:pt>
                <c:pt idx="5">
                  <c:v>1394</c:v>
                </c:pt>
                <c:pt idx="6">
                  <c:v>1274</c:v>
                </c:pt>
                <c:pt idx="7">
                  <c:v>1240</c:v>
                </c:pt>
                <c:pt idx="8">
                  <c:v>1540</c:v>
                </c:pt>
                <c:pt idx="9">
                  <c:v>1375</c:v>
                </c:pt>
                <c:pt idx="10">
                  <c:v>1450</c:v>
                </c:pt>
                <c:pt idx="11">
                  <c:v>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2DE-48F6-8DF4-43E46F7598C6}"/>
            </c:ext>
          </c:extLst>
        </c:ser>
        <c:ser>
          <c:idx val="25"/>
          <c:order val="25"/>
          <c:tx>
            <c:strRef>
              <c:f>'Visitor Centers'!$AA$2:$AA$3</c:f>
              <c:strCache>
                <c:ptCount val="2"/>
                <c:pt idx="0">
                  <c:v>2016*</c:v>
                </c:pt>
                <c:pt idx="1">
                  <c:v>Palisades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'Visitor Centers'!$A$4:$A$15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'Visitor Centers'!$AA$4:$AA$15</c:f>
              <c:numCache>
                <c:formatCode>General</c:formatCode>
                <c:ptCount val="12"/>
                <c:pt idx="0">
                  <c:v>1251</c:v>
                </c:pt>
                <c:pt idx="1">
                  <c:v>650</c:v>
                </c:pt>
                <c:pt idx="2">
                  <c:v>409</c:v>
                </c:pt>
                <c:pt idx="3">
                  <c:v>647</c:v>
                </c:pt>
                <c:pt idx="4">
                  <c:v>1393</c:v>
                </c:pt>
                <c:pt idx="5">
                  <c:v>2008</c:v>
                </c:pt>
                <c:pt idx="6">
                  <c:v>1150</c:v>
                </c:pt>
                <c:pt idx="7">
                  <c:v>1368</c:v>
                </c:pt>
                <c:pt idx="8">
                  <c:v>2154</c:v>
                </c:pt>
                <c:pt idx="9">
                  <c:v>2786</c:v>
                </c:pt>
                <c:pt idx="10">
                  <c:v>1841</c:v>
                </c:pt>
                <c:pt idx="11">
                  <c:v>1972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2DE-48F6-8DF4-43E46F759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868856"/>
        <c:axId val="3898621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'Visitor Centers'!$B$2:$B$3</c15:sqref>
                        </c15:formulaRef>
                      </c:ext>
                    </c:extLst>
                    <c:strCache>
                      <c:ptCount val="2"/>
                      <c:pt idx="0">
                        <c:v>2004</c:v>
                      </c:pt>
                      <c:pt idx="1">
                        <c:v>Sabino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'Visitor Centers'!$B$4:$B$15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10124</c:v>
                      </c:pt>
                      <c:pt idx="1">
                        <c:v>11944</c:v>
                      </c:pt>
                      <c:pt idx="2">
                        <c:v>9664</c:v>
                      </c:pt>
                      <c:pt idx="3">
                        <c:v>19019</c:v>
                      </c:pt>
                      <c:pt idx="4">
                        <c:v>30551</c:v>
                      </c:pt>
                      <c:pt idx="5">
                        <c:v>7189</c:v>
                      </c:pt>
                      <c:pt idx="6">
                        <c:v>18127</c:v>
                      </c:pt>
                      <c:pt idx="7">
                        <c:v>8723</c:v>
                      </c:pt>
                      <c:pt idx="8">
                        <c:v>4791</c:v>
                      </c:pt>
                      <c:pt idx="9">
                        <c:v>4188</c:v>
                      </c:pt>
                      <c:pt idx="10">
                        <c:v>4413</c:v>
                      </c:pt>
                      <c:pt idx="11">
                        <c:v>4607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72DE-48F6-8DF4-43E46F7598C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Centers'!$D$2:$D$3</c15:sqref>
                        </c15:formulaRef>
                      </c:ext>
                    </c:extLst>
                    <c:strCache>
                      <c:ptCount val="2"/>
                      <c:pt idx="0">
                        <c:v>2005</c:v>
                      </c:pt>
                      <c:pt idx="1">
                        <c:v>Sabino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'Visitor Centers'!$D$4:$D$15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10124</c:v>
                      </c:pt>
                      <c:pt idx="1">
                        <c:v>11944</c:v>
                      </c:pt>
                      <c:pt idx="2">
                        <c:v>9664</c:v>
                      </c:pt>
                      <c:pt idx="3">
                        <c:v>14624</c:v>
                      </c:pt>
                      <c:pt idx="4">
                        <c:v>17219</c:v>
                      </c:pt>
                      <c:pt idx="5">
                        <c:v>28046</c:v>
                      </c:pt>
                      <c:pt idx="6">
                        <c:v>20432</c:v>
                      </c:pt>
                      <c:pt idx="7">
                        <c:v>9343</c:v>
                      </c:pt>
                      <c:pt idx="8">
                        <c:v>6040</c:v>
                      </c:pt>
                      <c:pt idx="9">
                        <c:v>4978</c:v>
                      </c:pt>
                      <c:pt idx="10">
                        <c:v>5584</c:v>
                      </c:pt>
                      <c:pt idx="11">
                        <c:v>5880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72DE-48F6-8DF4-43E46F7598C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Centers'!$F$2:$F$3</c15:sqref>
                        </c15:formulaRef>
                      </c:ext>
                    </c:extLst>
                    <c:strCache>
                      <c:ptCount val="2"/>
                      <c:pt idx="0">
                        <c:v>2006</c:v>
                      </c:pt>
                      <c:pt idx="1">
                        <c:v>Sabino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'Visitor Centers'!$F$4:$F$15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10582</c:v>
                      </c:pt>
                      <c:pt idx="1">
                        <c:v>11486</c:v>
                      </c:pt>
                      <c:pt idx="2">
                        <c:v>11110</c:v>
                      </c:pt>
                      <c:pt idx="3">
                        <c:v>11789</c:v>
                      </c:pt>
                      <c:pt idx="4">
                        <c:v>14816</c:v>
                      </c:pt>
                      <c:pt idx="5">
                        <c:v>22312</c:v>
                      </c:pt>
                      <c:pt idx="6">
                        <c:v>11127</c:v>
                      </c:pt>
                      <c:pt idx="7">
                        <c:v>7205</c:v>
                      </c:pt>
                      <c:pt idx="8">
                        <c:v>4998</c:v>
                      </c:pt>
                      <c:pt idx="9">
                        <c:v>5235</c:v>
                      </c:pt>
                      <c:pt idx="10">
                        <c:v>3634</c:v>
                      </c:pt>
                      <c:pt idx="11">
                        <c:v>4251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72DE-48F6-8DF4-43E46F7598C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Centers'!$H$2:$H$3</c15:sqref>
                        </c15:formulaRef>
                      </c:ext>
                    </c:extLst>
                    <c:strCache>
                      <c:ptCount val="2"/>
                      <c:pt idx="0">
                        <c:v>2007</c:v>
                      </c:pt>
                      <c:pt idx="1">
                        <c:v>Sabino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'Visitor Centers'!$H$4:$H$15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7463</c:v>
                      </c:pt>
                      <c:pt idx="1">
                        <c:v>9720</c:v>
                      </c:pt>
                      <c:pt idx="2">
                        <c:v>8001</c:v>
                      </c:pt>
                      <c:pt idx="3">
                        <c:v>10138</c:v>
                      </c:pt>
                      <c:pt idx="4">
                        <c:v>15329</c:v>
                      </c:pt>
                      <c:pt idx="5">
                        <c:v>20020</c:v>
                      </c:pt>
                      <c:pt idx="6">
                        <c:v>14980</c:v>
                      </c:pt>
                      <c:pt idx="7">
                        <c:v>7065</c:v>
                      </c:pt>
                      <c:pt idx="8">
                        <c:v>4630</c:v>
                      </c:pt>
                      <c:pt idx="9">
                        <c:v>4282</c:v>
                      </c:pt>
                      <c:pt idx="10">
                        <c:v>4500</c:v>
                      </c:pt>
                      <c:pt idx="11">
                        <c:v>6453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72DE-48F6-8DF4-43E46F7598C6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Centers'!$J$2:$J$3</c15:sqref>
                        </c15:formulaRef>
                      </c:ext>
                    </c:extLst>
                    <c:strCache>
                      <c:ptCount val="2"/>
                      <c:pt idx="0">
                        <c:v>2008</c:v>
                      </c:pt>
                      <c:pt idx="1">
                        <c:v>Sabino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'Visitor Centers'!$J$4:$J$15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9981</c:v>
                      </c:pt>
                      <c:pt idx="1">
                        <c:v>9383</c:v>
                      </c:pt>
                      <c:pt idx="2">
                        <c:v>7894</c:v>
                      </c:pt>
                      <c:pt idx="3">
                        <c:v>12300</c:v>
                      </c:pt>
                      <c:pt idx="4">
                        <c:v>17084</c:v>
                      </c:pt>
                      <c:pt idx="5">
                        <c:v>27250</c:v>
                      </c:pt>
                      <c:pt idx="6">
                        <c:v>13990</c:v>
                      </c:pt>
                      <c:pt idx="7">
                        <c:v>9463</c:v>
                      </c:pt>
                      <c:pt idx="8">
                        <c:v>5715</c:v>
                      </c:pt>
                      <c:pt idx="9">
                        <c:v>5698</c:v>
                      </c:pt>
                      <c:pt idx="10">
                        <c:v>6552</c:v>
                      </c:pt>
                      <c:pt idx="11">
                        <c:v>6365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72DE-48F6-8DF4-43E46F7598C6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Centers'!$L$2:$L$3</c15:sqref>
                        </c15:formulaRef>
                      </c:ext>
                    </c:extLst>
                    <c:strCache>
                      <c:ptCount val="2"/>
                      <c:pt idx="0">
                        <c:v>2009</c:v>
                      </c:pt>
                      <c:pt idx="1">
                        <c:v>Sabino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'Visitor Centers'!$L$4:$L$15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11181</c:v>
                      </c:pt>
                      <c:pt idx="1">
                        <c:v>14132</c:v>
                      </c:pt>
                      <c:pt idx="2">
                        <c:v>9593</c:v>
                      </c:pt>
                      <c:pt idx="3">
                        <c:v>13158</c:v>
                      </c:pt>
                      <c:pt idx="4">
                        <c:v>17352</c:v>
                      </c:pt>
                      <c:pt idx="5">
                        <c:v>25059</c:v>
                      </c:pt>
                      <c:pt idx="6">
                        <c:v>16901</c:v>
                      </c:pt>
                      <c:pt idx="7">
                        <c:v>8903</c:v>
                      </c:pt>
                      <c:pt idx="8">
                        <c:v>6124</c:v>
                      </c:pt>
                      <c:pt idx="9">
                        <c:v>4634</c:v>
                      </c:pt>
                      <c:pt idx="10">
                        <c:v>5362</c:v>
                      </c:pt>
                      <c:pt idx="11">
                        <c:v>5938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72DE-48F6-8DF4-43E46F7598C6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Centers'!$N$2:$N$3</c15:sqref>
                        </c15:formulaRef>
                      </c:ext>
                    </c:extLst>
                    <c:strCache>
                      <c:ptCount val="2"/>
                      <c:pt idx="0">
                        <c:v>2010</c:v>
                      </c:pt>
                      <c:pt idx="1">
                        <c:v>Sabino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'Visitor Centers'!$N$4:$N$15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9836</c:v>
                      </c:pt>
                      <c:pt idx="1">
                        <c:v>11043</c:v>
                      </c:pt>
                      <c:pt idx="2">
                        <c:v>8771</c:v>
                      </c:pt>
                      <c:pt idx="3">
                        <c:v>13981</c:v>
                      </c:pt>
                      <c:pt idx="4">
                        <c:v>19180</c:v>
                      </c:pt>
                      <c:pt idx="5">
                        <c:v>34097</c:v>
                      </c:pt>
                      <c:pt idx="6">
                        <c:v>22583</c:v>
                      </c:pt>
                      <c:pt idx="7">
                        <c:v>11055</c:v>
                      </c:pt>
                      <c:pt idx="8">
                        <c:v>5212</c:v>
                      </c:pt>
                      <c:pt idx="9">
                        <c:v>5071</c:v>
                      </c:pt>
                      <c:pt idx="10">
                        <c:v>5362</c:v>
                      </c:pt>
                      <c:pt idx="11">
                        <c:v>5983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72DE-48F6-8DF4-43E46F7598C6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Centers'!$P$2:$P$3</c15:sqref>
                        </c15:formulaRef>
                      </c:ext>
                    </c:extLst>
                    <c:strCache>
                      <c:ptCount val="2"/>
                      <c:pt idx="0">
                        <c:v>2011</c:v>
                      </c:pt>
                      <c:pt idx="1">
                        <c:v>Sabino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'Visitor Centers'!$P$4:$P$15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9873</c:v>
                      </c:pt>
                      <c:pt idx="1">
                        <c:v>10180</c:v>
                      </c:pt>
                      <c:pt idx="2">
                        <c:v>9097</c:v>
                      </c:pt>
                      <c:pt idx="3">
                        <c:v>13527</c:v>
                      </c:pt>
                      <c:pt idx="4">
                        <c:v>19526</c:v>
                      </c:pt>
                      <c:pt idx="5">
                        <c:v>28090</c:v>
                      </c:pt>
                      <c:pt idx="6">
                        <c:v>18961</c:v>
                      </c:pt>
                      <c:pt idx="7">
                        <c:v>10188</c:v>
                      </c:pt>
                      <c:pt idx="8">
                        <c:v>2940</c:v>
                      </c:pt>
                      <c:pt idx="9">
                        <c:v>4403</c:v>
                      </c:pt>
                      <c:pt idx="10">
                        <c:v>3920</c:v>
                      </c:pt>
                      <c:pt idx="11">
                        <c:v>6070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72DE-48F6-8DF4-43E46F7598C6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Centers'!$R$2:$R$3</c15:sqref>
                        </c15:formulaRef>
                      </c:ext>
                    </c:extLst>
                    <c:strCache>
                      <c:ptCount val="2"/>
                      <c:pt idx="0">
                        <c:v>2012</c:v>
                      </c:pt>
                      <c:pt idx="1">
                        <c:v>Sabino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'Visitor Centers'!$R$4:$R$15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10187</c:v>
                      </c:pt>
                      <c:pt idx="1">
                        <c:v>11088</c:v>
                      </c:pt>
                      <c:pt idx="2">
                        <c:v>12205</c:v>
                      </c:pt>
                      <c:pt idx="3">
                        <c:v>20493</c:v>
                      </c:pt>
                      <c:pt idx="4">
                        <c:v>34370</c:v>
                      </c:pt>
                      <c:pt idx="5">
                        <c:v>34810</c:v>
                      </c:pt>
                      <c:pt idx="6">
                        <c:v>22220</c:v>
                      </c:pt>
                      <c:pt idx="7">
                        <c:v>9768</c:v>
                      </c:pt>
                      <c:pt idx="8">
                        <c:v>4630</c:v>
                      </c:pt>
                      <c:pt idx="9">
                        <c:v>6464</c:v>
                      </c:pt>
                      <c:pt idx="10">
                        <c:v>5937</c:v>
                      </c:pt>
                      <c:pt idx="11">
                        <c:v>6512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72DE-48F6-8DF4-43E46F7598C6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Centers'!$T$2:$T$3</c15:sqref>
                        </c15:formulaRef>
                      </c:ext>
                    </c:extLst>
                    <c:strCache>
                      <c:ptCount val="2"/>
                      <c:pt idx="0">
                        <c:v>2013</c:v>
                      </c:pt>
                      <c:pt idx="1">
                        <c:v>Sabino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'Visitor Centers'!$T$4:$T$15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9924</c:v>
                      </c:pt>
                      <c:pt idx="1">
                        <c:v>11990</c:v>
                      </c:pt>
                      <c:pt idx="2">
                        <c:v>11580</c:v>
                      </c:pt>
                      <c:pt idx="3">
                        <c:v>19399</c:v>
                      </c:pt>
                      <c:pt idx="4">
                        <c:v>23148</c:v>
                      </c:pt>
                      <c:pt idx="5">
                        <c:v>34836</c:v>
                      </c:pt>
                      <c:pt idx="6">
                        <c:v>17254</c:v>
                      </c:pt>
                      <c:pt idx="7">
                        <c:v>9266</c:v>
                      </c:pt>
                      <c:pt idx="8">
                        <c:v>5238</c:v>
                      </c:pt>
                      <c:pt idx="9">
                        <c:v>6063</c:v>
                      </c:pt>
                      <c:pt idx="10">
                        <c:v>6468</c:v>
                      </c:pt>
                      <c:pt idx="11">
                        <c:v>8428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72DE-48F6-8DF4-43E46F7598C6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Centers'!$V$2:$V$3</c15:sqref>
                        </c15:formulaRef>
                      </c:ext>
                    </c:extLst>
                    <c:strCache>
                      <c:ptCount val="2"/>
                      <c:pt idx="0">
                        <c:v>2014</c:v>
                      </c:pt>
                      <c:pt idx="1">
                        <c:v>Sabino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'Visitor Centers'!$V$4:$V$15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5430</c:v>
                      </c:pt>
                      <c:pt idx="1">
                        <c:v>12334</c:v>
                      </c:pt>
                      <c:pt idx="2">
                        <c:v>13703</c:v>
                      </c:pt>
                      <c:pt idx="3">
                        <c:v>20636</c:v>
                      </c:pt>
                      <c:pt idx="4">
                        <c:v>27892</c:v>
                      </c:pt>
                      <c:pt idx="5">
                        <c:v>43897</c:v>
                      </c:pt>
                      <c:pt idx="6">
                        <c:v>21500</c:v>
                      </c:pt>
                      <c:pt idx="7">
                        <c:v>11535</c:v>
                      </c:pt>
                      <c:pt idx="8">
                        <c:v>5227</c:v>
                      </c:pt>
                      <c:pt idx="9">
                        <c:v>6163</c:v>
                      </c:pt>
                      <c:pt idx="10">
                        <c:v>7420</c:v>
                      </c:pt>
                      <c:pt idx="11">
                        <c:v>7563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72DE-48F6-8DF4-43E46F7598C6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Centers'!$X$2:$X$3</c15:sqref>
                        </c15:formulaRef>
                      </c:ext>
                    </c:extLst>
                    <c:strCache>
                      <c:ptCount val="2"/>
                      <c:pt idx="0">
                        <c:v>2015</c:v>
                      </c:pt>
                      <c:pt idx="1">
                        <c:v>Sabino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'Visitor Centers'!$X$4:$X$15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13276</c:v>
                      </c:pt>
                      <c:pt idx="1">
                        <c:v>15868</c:v>
                      </c:pt>
                      <c:pt idx="2">
                        <c:v>12237</c:v>
                      </c:pt>
                      <c:pt idx="3">
                        <c:v>19019</c:v>
                      </c:pt>
                      <c:pt idx="4">
                        <c:v>30551</c:v>
                      </c:pt>
                      <c:pt idx="5">
                        <c:v>34023</c:v>
                      </c:pt>
                      <c:pt idx="6">
                        <c:v>21500</c:v>
                      </c:pt>
                      <c:pt idx="7">
                        <c:v>12435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72DE-48F6-8DF4-43E46F7598C6}"/>
                  </c:ext>
                </c:extLst>
              </c15:ser>
            </c15:filteredLineSeries>
            <c15:filteredLineSeries>
              <c15:ser>
                <c:idx val="24"/>
                <c:order val="2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Centers'!$Z$2:$Z$3</c15:sqref>
                        </c15:formulaRef>
                      </c:ext>
                    </c:extLst>
                    <c:strCache>
                      <c:ptCount val="2"/>
                      <c:pt idx="0">
                        <c:v>2016*</c:v>
                      </c:pt>
                      <c:pt idx="1">
                        <c:v>Sabino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'Visitor Centers'!$A$4:$A$15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'Visitor Centers'!$Z$4:$Z$15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2">
                        <c:v>11254</c:v>
                      </c:pt>
                      <c:pt idx="3">
                        <c:v>18535</c:v>
                      </c:pt>
                      <c:pt idx="4">
                        <c:v>29482</c:v>
                      </c:pt>
                      <c:pt idx="5">
                        <c:v>37275</c:v>
                      </c:pt>
                      <c:pt idx="6">
                        <c:v>23665</c:v>
                      </c:pt>
                      <c:pt idx="7">
                        <c:v>14650</c:v>
                      </c:pt>
                      <c:pt idx="8">
                        <c:v>6026</c:v>
                      </c:pt>
                      <c:pt idx="9">
                        <c:v>8203</c:v>
                      </c:pt>
                      <c:pt idx="10">
                        <c:v>9415</c:v>
                      </c:pt>
                      <c:pt idx="11">
                        <c:v>11723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72DE-48F6-8DF4-43E46F7598C6}"/>
                  </c:ext>
                </c:extLst>
              </c15:ser>
            </c15:filteredLineSeries>
          </c:ext>
        </c:extLst>
      </c:lineChart>
      <c:catAx>
        <c:axId val="38986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862192"/>
        <c:crosses val="autoZero"/>
        <c:auto val="1"/>
        <c:lblAlgn val="ctr"/>
        <c:lblOffset val="100"/>
        <c:noMultiLvlLbl val="0"/>
      </c:catAx>
      <c:valAx>
        <c:axId val="38986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868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285749</xdr:colOff>
      <xdr:row>17</xdr:row>
      <xdr:rowOff>59532</xdr:rowOff>
    </xdr:from>
    <xdr:to>
      <xdr:col>24</xdr:col>
      <xdr:colOff>309561</xdr:colOff>
      <xdr:row>42</xdr:row>
      <xdr:rowOff>52388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0DB13B-DE08-4F75-915A-42B9BA0FE6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400050</xdr:colOff>
      <xdr:row>18</xdr:row>
      <xdr:rowOff>71438</xdr:rowOff>
    </xdr:from>
    <xdr:to>
      <xdr:col>44</xdr:col>
      <xdr:colOff>214313</xdr:colOff>
      <xdr:row>43</xdr:row>
      <xdr:rowOff>73819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DB90A3-FC7E-4575-B123-3DE39A61BB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D07F2-BDB3-4503-8C84-3819CA4E193B}">
  <sheetPr>
    <tabColor rgb="FFFF0000"/>
  </sheetPr>
  <dimension ref="A1:AG55"/>
  <sheetViews>
    <sheetView tabSelected="1" zoomScale="80" zoomScaleNormal="80" workbookViewId="0">
      <pane xSplit="1" topLeftCell="J1" activePane="topRight" state="frozen"/>
      <selection pane="topRight" activeCell="AK14" sqref="AK14"/>
    </sheetView>
  </sheetViews>
  <sheetFormatPr defaultRowHeight="15" x14ac:dyDescent="0.25"/>
  <cols>
    <col min="1" max="1" width="67" customWidth="1"/>
    <col min="28" max="28" width="12.28515625" customWidth="1"/>
    <col min="30" max="30" width="11.140625" customWidth="1"/>
    <col min="31" max="31" width="11.5703125" customWidth="1"/>
  </cols>
  <sheetData>
    <row r="1" spans="1:33" ht="23.25" x14ac:dyDescent="0.35">
      <c r="A1" s="17" t="s">
        <v>24</v>
      </c>
      <c r="B1" s="17"/>
      <c r="C1" s="17"/>
      <c r="D1" s="17"/>
      <c r="E1" s="17"/>
      <c r="H1" t="s">
        <v>23</v>
      </c>
      <c r="AC1" s="17"/>
    </row>
    <row r="2" spans="1:33" ht="17.25" x14ac:dyDescent="0.3">
      <c r="B2" s="16">
        <v>2004</v>
      </c>
      <c r="C2" s="16"/>
      <c r="D2" s="16">
        <v>2005</v>
      </c>
      <c r="E2" s="16"/>
      <c r="F2" s="16">
        <v>2006</v>
      </c>
      <c r="G2" s="16"/>
      <c r="H2" s="16">
        <v>2007</v>
      </c>
      <c r="I2" s="16"/>
      <c r="J2" s="16">
        <v>2008</v>
      </c>
      <c r="K2" s="16"/>
      <c r="L2" s="16">
        <v>2009</v>
      </c>
      <c r="M2" s="16"/>
      <c r="N2" s="16">
        <v>2010</v>
      </c>
      <c r="O2" s="16"/>
      <c r="P2" s="16">
        <v>2011</v>
      </c>
      <c r="Q2" s="16"/>
      <c r="R2" s="16">
        <v>2012</v>
      </c>
      <c r="S2" s="16"/>
      <c r="T2" s="16">
        <v>2013</v>
      </c>
      <c r="U2" s="16"/>
      <c r="V2" s="16">
        <v>2014</v>
      </c>
      <c r="W2" s="16"/>
      <c r="X2" s="16">
        <v>2015</v>
      </c>
      <c r="Y2" s="16"/>
      <c r="Z2" s="16" t="s">
        <v>22</v>
      </c>
      <c r="AA2" s="16"/>
      <c r="AB2" s="15">
        <v>2017</v>
      </c>
      <c r="AC2" s="15"/>
      <c r="AD2" s="15">
        <v>2018</v>
      </c>
      <c r="AE2" s="15"/>
      <c r="AF2" s="15">
        <v>2019</v>
      </c>
      <c r="AG2" s="15"/>
    </row>
    <row r="3" spans="1:33" ht="16.5" customHeight="1" x14ac:dyDescent="0.25">
      <c r="B3" s="14" t="s">
        <v>21</v>
      </c>
      <c r="C3" s="14" t="s">
        <v>20</v>
      </c>
      <c r="D3" s="14" t="s">
        <v>21</v>
      </c>
      <c r="E3" s="14" t="s">
        <v>20</v>
      </c>
      <c r="F3" s="14" t="s">
        <v>21</v>
      </c>
      <c r="G3" s="14" t="s">
        <v>20</v>
      </c>
      <c r="H3" s="14" t="s">
        <v>21</v>
      </c>
      <c r="I3" s="14" t="s">
        <v>20</v>
      </c>
      <c r="J3" s="14" t="s">
        <v>21</v>
      </c>
      <c r="K3" s="14" t="s">
        <v>20</v>
      </c>
      <c r="L3" s="14" t="s">
        <v>21</v>
      </c>
      <c r="M3" s="14" t="s">
        <v>20</v>
      </c>
      <c r="N3" s="14" t="s">
        <v>21</v>
      </c>
      <c r="O3" s="14" t="s">
        <v>20</v>
      </c>
      <c r="P3" s="14" t="s">
        <v>21</v>
      </c>
      <c r="Q3" s="14" t="s">
        <v>20</v>
      </c>
      <c r="R3" s="14" t="s">
        <v>21</v>
      </c>
      <c r="S3" s="14" t="s">
        <v>20</v>
      </c>
      <c r="T3" s="14" t="s">
        <v>21</v>
      </c>
      <c r="U3" s="14" t="s">
        <v>20</v>
      </c>
      <c r="V3" s="14" t="s">
        <v>21</v>
      </c>
      <c r="W3" s="14" t="s">
        <v>20</v>
      </c>
      <c r="X3" s="14" t="s">
        <v>21</v>
      </c>
      <c r="Y3" s="14" t="s">
        <v>20</v>
      </c>
      <c r="Z3" s="14" t="s">
        <v>21</v>
      </c>
      <c r="AA3" s="14" t="s">
        <v>20</v>
      </c>
      <c r="AB3" s="13" t="s">
        <v>21</v>
      </c>
      <c r="AC3" s="13" t="s">
        <v>20</v>
      </c>
      <c r="AD3" s="13" t="s">
        <v>21</v>
      </c>
      <c r="AE3" s="13" t="s">
        <v>20</v>
      </c>
      <c r="AF3" s="13" t="s">
        <v>21</v>
      </c>
      <c r="AG3" s="13" t="s">
        <v>20</v>
      </c>
    </row>
    <row r="4" spans="1:33" ht="18" thickBot="1" x14ac:dyDescent="0.35">
      <c r="A4" s="4" t="s">
        <v>19</v>
      </c>
      <c r="B4" s="8">
        <v>10124</v>
      </c>
      <c r="C4" s="7">
        <v>1651</v>
      </c>
      <c r="D4" s="8">
        <v>10124</v>
      </c>
      <c r="E4" s="7">
        <v>1651</v>
      </c>
      <c r="F4" s="8">
        <v>10582</v>
      </c>
      <c r="G4" s="7">
        <v>1650</v>
      </c>
      <c r="H4" s="8">
        <v>7463</v>
      </c>
      <c r="I4" s="7">
        <v>1260</v>
      </c>
      <c r="J4" s="8">
        <v>9981</v>
      </c>
      <c r="K4" s="7">
        <v>2032</v>
      </c>
      <c r="L4" s="8">
        <v>11181</v>
      </c>
      <c r="M4" s="7">
        <v>2189</v>
      </c>
      <c r="N4" s="8">
        <v>9836</v>
      </c>
      <c r="O4" s="7">
        <v>1608</v>
      </c>
      <c r="P4" s="8">
        <v>9873</v>
      </c>
      <c r="Q4" s="7">
        <v>3960</v>
      </c>
      <c r="R4" s="8">
        <v>10187</v>
      </c>
      <c r="S4" s="7">
        <v>1755</v>
      </c>
      <c r="T4" s="8">
        <v>9924</v>
      </c>
      <c r="U4" s="7">
        <v>1374</v>
      </c>
      <c r="V4" s="8">
        <v>5430</v>
      </c>
      <c r="W4" s="7">
        <v>563</v>
      </c>
      <c r="X4" s="8">
        <v>13276</v>
      </c>
      <c r="Y4" s="7">
        <v>1283</v>
      </c>
      <c r="Z4" s="8"/>
      <c r="AA4" s="7">
        <v>1251</v>
      </c>
      <c r="AB4" s="10">
        <v>17501</v>
      </c>
      <c r="AC4" s="11">
        <v>2101</v>
      </c>
      <c r="AD4" s="10"/>
      <c r="AE4" s="11"/>
      <c r="AF4" s="10"/>
      <c r="AG4" s="11"/>
    </row>
    <row r="5" spans="1:33" ht="18.75" thickTop="1" thickBot="1" x14ac:dyDescent="0.35">
      <c r="A5" s="4" t="s">
        <v>18</v>
      </c>
      <c r="B5" s="8">
        <v>11944</v>
      </c>
      <c r="C5" s="7">
        <v>891</v>
      </c>
      <c r="D5" s="8">
        <v>11944</v>
      </c>
      <c r="E5" s="7">
        <v>891</v>
      </c>
      <c r="F5" s="8">
        <v>11486</v>
      </c>
      <c r="G5" s="7">
        <v>1600</v>
      </c>
      <c r="H5" s="8">
        <v>9720</v>
      </c>
      <c r="I5" s="7">
        <v>1278</v>
      </c>
      <c r="J5" s="8">
        <v>9383</v>
      </c>
      <c r="K5" s="7">
        <v>1345</v>
      </c>
      <c r="L5" s="8">
        <v>14132</v>
      </c>
      <c r="M5" s="7">
        <v>1666</v>
      </c>
      <c r="N5" s="8">
        <v>11043</v>
      </c>
      <c r="O5" s="7">
        <v>1140</v>
      </c>
      <c r="P5" s="8">
        <v>10180</v>
      </c>
      <c r="Q5" s="7">
        <v>983</v>
      </c>
      <c r="R5" s="8">
        <v>11088</v>
      </c>
      <c r="S5" s="7">
        <v>725</v>
      </c>
      <c r="T5" s="8">
        <v>11990</v>
      </c>
      <c r="U5" s="7">
        <v>960</v>
      </c>
      <c r="V5" s="8">
        <v>12334</v>
      </c>
      <c r="W5" s="7">
        <v>818</v>
      </c>
      <c r="X5" s="8">
        <v>15868</v>
      </c>
      <c r="Y5" s="7">
        <v>724</v>
      </c>
      <c r="Z5" s="8"/>
      <c r="AA5" s="7">
        <v>650</v>
      </c>
      <c r="AB5" s="10">
        <v>17802</v>
      </c>
      <c r="AC5" s="11">
        <v>1171</v>
      </c>
      <c r="AD5" s="10">
        <v>19701</v>
      </c>
      <c r="AE5" s="11"/>
      <c r="AF5" s="10">
        <v>19701</v>
      </c>
      <c r="AG5" s="11"/>
    </row>
    <row r="6" spans="1:33" ht="18.75" thickTop="1" thickBot="1" x14ac:dyDescent="0.35">
      <c r="A6" s="4" t="s">
        <v>17</v>
      </c>
      <c r="B6" s="8">
        <v>9664</v>
      </c>
      <c r="C6" s="7">
        <v>341</v>
      </c>
      <c r="D6" s="8">
        <v>9664</v>
      </c>
      <c r="E6" s="7">
        <v>341</v>
      </c>
      <c r="F6" s="8">
        <v>11110</v>
      </c>
      <c r="G6" s="7">
        <v>568</v>
      </c>
      <c r="H6" s="8">
        <v>8001</v>
      </c>
      <c r="I6" s="7">
        <v>814</v>
      </c>
      <c r="J6" s="8">
        <v>7894</v>
      </c>
      <c r="K6" s="7">
        <v>734</v>
      </c>
      <c r="L6" s="8">
        <v>9593</v>
      </c>
      <c r="M6" s="7">
        <v>629</v>
      </c>
      <c r="N6" s="8">
        <v>8771</v>
      </c>
      <c r="O6" s="7">
        <v>611</v>
      </c>
      <c r="P6" s="8">
        <v>9097</v>
      </c>
      <c r="Q6" s="7">
        <v>411</v>
      </c>
      <c r="R6" s="8">
        <v>12205</v>
      </c>
      <c r="S6" s="7">
        <v>555</v>
      </c>
      <c r="T6" s="8">
        <v>11580</v>
      </c>
      <c r="U6" s="7">
        <v>681</v>
      </c>
      <c r="V6" s="8">
        <v>13703</v>
      </c>
      <c r="W6" s="7">
        <v>408</v>
      </c>
      <c r="X6" s="8">
        <v>12237</v>
      </c>
      <c r="Y6" s="7">
        <v>473</v>
      </c>
      <c r="Z6" s="8">
        <v>11254</v>
      </c>
      <c r="AA6" s="7">
        <v>409</v>
      </c>
      <c r="AB6" s="10"/>
      <c r="AC6" s="11">
        <v>450</v>
      </c>
      <c r="AD6" s="10">
        <v>17421</v>
      </c>
      <c r="AE6" s="11">
        <v>1254</v>
      </c>
      <c r="AF6" s="10">
        <v>17421</v>
      </c>
      <c r="AG6" s="11">
        <v>1254</v>
      </c>
    </row>
    <row r="7" spans="1:33" ht="18.75" thickTop="1" thickBot="1" x14ac:dyDescent="0.35">
      <c r="A7" s="4" t="s">
        <v>16</v>
      </c>
      <c r="B7" s="8">
        <v>19019</v>
      </c>
      <c r="C7" s="7">
        <v>532</v>
      </c>
      <c r="D7" s="8">
        <v>14624</v>
      </c>
      <c r="E7" s="7">
        <v>923</v>
      </c>
      <c r="F7" s="8">
        <v>11789</v>
      </c>
      <c r="G7" s="7">
        <v>1088</v>
      </c>
      <c r="H7" s="8">
        <v>10138</v>
      </c>
      <c r="I7" s="12">
        <v>723</v>
      </c>
      <c r="J7" s="8">
        <v>12300</v>
      </c>
      <c r="K7" s="7">
        <v>913</v>
      </c>
      <c r="L7" s="8">
        <v>13158</v>
      </c>
      <c r="M7" s="7">
        <v>1130</v>
      </c>
      <c r="N7" s="8">
        <v>13981</v>
      </c>
      <c r="O7" s="7">
        <v>892</v>
      </c>
      <c r="P7" s="8">
        <v>13527</v>
      </c>
      <c r="Q7" s="7">
        <v>816</v>
      </c>
      <c r="R7" s="8">
        <v>20493</v>
      </c>
      <c r="S7" s="7">
        <v>850</v>
      </c>
      <c r="T7" s="8">
        <v>19399</v>
      </c>
      <c r="U7" s="7">
        <v>583</v>
      </c>
      <c r="V7" s="8">
        <v>20636</v>
      </c>
      <c r="W7" s="7">
        <v>661</v>
      </c>
      <c r="X7" s="8">
        <v>19019</v>
      </c>
      <c r="Y7" s="7">
        <v>519</v>
      </c>
      <c r="Z7" s="8">
        <v>18535</v>
      </c>
      <c r="AA7" s="7">
        <v>647</v>
      </c>
      <c r="AB7" s="10">
        <v>22676</v>
      </c>
      <c r="AC7" s="11"/>
      <c r="AD7" s="10">
        <v>21454</v>
      </c>
      <c r="AE7" s="11">
        <v>2055</v>
      </c>
      <c r="AF7" s="10">
        <v>21454</v>
      </c>
      <c r="AG7" s="11">
        <v>2055</v>
      </c>
    </row>
    <row r="8" spans="1:33" ht="18.75" thickTop="1" thickBot="1" x14ac:dyDescent="0.35">
      <c r="A8" s="4" t="s">
        <v>15</v>
      </c>
      <c r="B8" s="8">
        <v>30551</v>
      </c>
      <c r="C8" s="7">
        <v>674</v>
      </c>
      <c r="D8" s="8">
        <v>17219</v>
      </c>
      <c r="E8" s="7">
        <v>689</v>
      </c>
      <c r="F8" s="8">
        <v>14816</v>
      </c>
      <c r="G8" s="7">
        <v>2026</v>
      </c>
      <c r="H8" s="8">
        <v>15329</v>
      </c>
      <c r="I8" s="7">
        <v>1116</v>
      </c>
      <c r="J8" s="8">
        <v>17084</v>
      </c>
      <c r="K8" s="7">
        <v>1161</v>
      </c>
      <c r="L8" s="8">
        <v>17352</v>
      </c>
      <c r="M8" s="7">
        <v>910</v>
      </c>
      <c r="N8" s="8">
        <v>19180</v>
      </c>
      <c r="O8" s="7">
        <v>738</v>
      </c>
      <c r="P8" s="8">
        <v>19526</v>
      </c>
      <c r="Q8" s="7">
        <v>881</v>
      </c>
      <c r="R8" s="8">
        <v>34370</v>
      </c>
      <c r="S8" s="7">
        <v>1127</v>
      </c>
      <c r="T8" s="8">
        <v>23148</v>
      </c>
      <c r="U8" s="7">
        <v>540</v>
      </c>
      <c r="V8" s="8">
        <v>27892</v>
      </c>
      <c r="W8" s="7">
        <v>895</v>
      </c>
      <c r="X8" s="8">
        <v>30551</v>
      </c>
      <c r="Y8" s="7">
        <v>1188</v>
      </c>
      <c r="Z8" s="8">
        <v>29482</v>
      </c>
      <c r="AA8" s="7">
        <v>1393</v>
      </c>
      <c r="AB8" s="10"/>
      <c r="AC8" s="11"/>
      <c r="AD8" s="10">
        <v>27343</v>
      </c>
      <c r="AE8" s="11">
        <v>2882</v>
      </c>
      <c r="AF8" s="10">
        <v>27343</v>
      </c>
      <c r="AG8" s="11">
        <v>2882</v>
      </c>
    </row>
    <row r="9" spans="1:33" ht="18.75" thickTop="1" thickBot="1" x14ac:dyDescent="0.35">
      <c r="A9" s="4" t="s">
        <v>14</v>
      </c>
      <c r="B9" s="8">
        <v>7189</v>
      </c>
      <c r="C9" s="7">
        <v>808</v>
      </c>
      <c r="D9" s="8">
        <v>28046</v>
      </c>
      <c r="E9" s="7">
        <v>1187</v>
      </c>
      <c r="F9" s="8">
        <v>22312</v>
      </c>
      <c r="G9" s="7">
        <v>1604</v>
      </c>
      <c r="H9" s="8">
        <v>20020</v>
      </c>
      <c r="I9" s="7">
        <v>1350</v>
      </c>
      <c r="J9" s="8">
        <v>27250</v>
      </c>
      <c r="K9" s="7">
        <v>2107</v>
      </c>
      <c r="L9" s="8">
        <v>25059</v>
      </c>
      <c r="M9" s="7">
        <v>1906</v>
      </c>
      <c r="N9" s="8">
        <v>34097</v>
      </c>
      <c r="O9" s="7">
        <v>828</v>
      </c>
      <c r="P9" s="8">
        <v>28090</v>
      </c>
      <c r="Q9" s="7">
        <v>1631</v>
      </c>
      <c r="R9" s="8">
        <v>34810</v>
      </c>
      <c r="S9" s="7">
        <v>1496</v>
      </c>
      <c r="T9" s="8">
        <v>34836</v>
      </c>
      <c r="U9" s="7">
        <v>7935</v>
      </c>
      <c r="V9" s="8">
        <v>43897</v>
      </c>
      <c r="W9" s="7">
        <v>1084</v>
      </c>
      <c r="X9" s="8">
        <v>34023</v>
      </c>
      <c r="Y9" s="7">
        <v>1394</v>
      </c>
      <c r="Z9" s="8">
        <v>37275</v>
      </c>
      <c r="AA9" s="7">
        <v>2008</v>
      </c>
      <c r="AB9" s="10">
        <v>38478</v>
      </c>
      <c r="AC9" s="5"/>
      <c r="AD9" s="9">
        <v>39626</v>
      </c>
      <c r="AE9" s="5">
        <v>4772</v>
      </c>
      <c r="AF9" s="9">
        <v>39626</v>
      </c>
      <c r="AG9" s="5">
        <v>4772</v>
      </c>
    </row>
    <row r="10" spans="1:33" ht="18.75" thickTop="1" thickBot="1" x14ac:dyDescent="0.35">
      <c r="A10" s="4" t="s">
        <v>13</v>
      </c>
      <c r="B10" s="8">
        <v>18127</v>
      </c>
      <c r="C10" s="7">
        <v>1121</v>
      </c>
      <c r="D10" s="8">
        <v>20432</v>
      </c>
      <c r="E10" s="7">
        <v>1455</v>
      </c>
      <c r="F10" s="8">
        <v>11127</v>
      </c>
      <c r="G10" s="7">
        <v>1886</v>
      </c>
      <c r="H10" s="8">
        <v>14980</v>
      </c>
      <c r="I10" s="7">
        <v>1238</v>
      </c>
      <c r="J10" s="8">
        <v>13990</v>
      </c>
      <c r="K10" s="7">
        <v>1685</v>
      </c>
      <c r="L10" s="8">
        <v>16901</v>
      </c>
      <c r="M10" s="7">
        <v>1615</v>
      </c>
      <c r="N10" s="8">
        <v>22583</v>
      </c>
      <c r="O10" s="7">
        <v>1260</v>
      </c>
      <c r="P10" s="8">
        <v>18961</v>
      </c>
      <c r="Q10" s="7">
        <v>1395</v>
      </c>
      <c r="R10" s="8">
        <v>22220</v>
      </c>
      <c r="S10" s="7">
        <v>1433</v>
      </c>
      <c r="T10" s="8">
        <v>17254</v>
      </c>
      <c r="U10" s="7">
        <v>1296</v>
      </c>
      <c r="V10" s="8">
        <v>21500</v>
      </c>
      <c r="W10" s="7">
        <v>1078</v>
      </c>
      <c r="X10" s="8">
        <v>21500</v>
      </c>
      <c r="Y10" s="7">
        <v>1274</v>
      </c>
      <c r="Z10" s="8">
        <v>23665</v>
      </c>
      <c r="AA10" s="7">
        <v>1150</v>
      </c>
      <c r="AB10" s="10">
        <v>24843</v>
      </c>
      <c r="AC10" s="5"/>
      <c r="AD10" s="9">
        <v>23672</v>
      </c>
      <c r="AE10" s="5">
        <v>4560</v>
      </c>
      <c r="AF10" s="9">
        <v>23672</v>
      </c>
      <c r="AG10" s="5">
        <v>4560</v>
      </c>
    </row>
    <row r="11" spans="1:33" ht="18.75" thickTop="1" thickBot="1" x14ac:dyDescent="0.35">
      <c r="A11" s="4" t="s">
        <v>12</v>
      </c>
      <c r="B11" s="8">
        <v>8723</v>
      </c>
      <c r="C11" s="7">
        <v>1797</v>
      </c>
      <c r="D11" s="8">
        <v>9343</v>
      </c>
      <c r="E11" s="7">
        <v>1480</v>
      </c>
      <c r="F11" s="8">
        <v>7205</v>
      </c>
      <c r="G11" s="7">
        <v>1996</v>
      </c>
      <c r="H11" s="8">
        <v>7065</v>
      </c>
      <c r="I11" s="7">
        <v>1690</v>
      </c>
      <c r="J11" s="8">
        <v>9463</v>
      </c>
      <c r="K11" s="7">
        <v>2061</v>
      </c>
      <c r="L11" s="8">
        <v>8903</v>
      </c>
      <c r="M11" s="7">
        <v>1832</v>
      </c>
      <c r="N11" s="8">
        <v>11055</v>
      </c>
      <c r="O11" s="7">
        <v>2438</v>
      </c>
      <c r="P11" s="8">
        <v>10188</v>
      </c>
      <c r="Q11" s="7">
        <v>1757</v>
      </c>
      <c r="R11" s="8">
        <v>9768</v>
      </c>
      <c r="S11" s="7">
        <v>1923</v>
      </c>
      <c r="T11" s="8">
        <v>9266</v>
      </c>
      <c r="U11" s="7">
        <v>1685</v>
      </c>
      <c r="V11" s="8">
        <v>11535</v>
      </c>
      <c r="W11" s="7">
        <v>1018</v>
      </c>
      <c r="X11" s="8">
        <v>12435</v>
      </c>
      <c r="Y11" s="7">
        <v>1240</v>
      </c>
      <c r="Z11" s="8">
        <v>14650</v>
      </c>
      <c r="AA11" s="7">
        <v>1368</v>
      </c>
      <c r="AB11" s="10">
        <v>14650</v>
      </c>
      <c r="AC11" s="5"/>
      <c r="AD11" s="9">
        <v>12236</v>
      </c>
      <c r="AE11" s="5">
        <v>4282</v>
      </c>
      <c r="AF11" s="9">
        <v>12236</v>
      </c>
      <c r="AG11" s="5">
        <v>4282</v>
      </c>
    </row>
    <row r="12" spans="1:33" ht="18.75" thickTop="1" thickBot="1" x14ac:dyDescent="0.35">
      <c r="A12" s="4" t="s">
        <v>11</v>
      </c>
      <c r="B12" s="8">
        <v>4791</v>
      </c>
      <c r="C12" s="7">
        <v>1936</v>
      </c>
      <c r="D12" s="8">
        <v>6040</v>
      </c>
      <c r="E12" s="7">
        <v>2715</v>
      </c>
      <c r="F12" s="8">
        <v>4998</v>
      </c>
      <c r="G12" s="7">
        <v>2444</v>
      </c>
      <c r="H12" s="8">
        <v>4630</v>
      </c>
      <c r="I12" s="7">
        <v>2152</v>
      </c>
      <c r="J12" s="8">
        <v>5715</v>
      </c>
      <c r="K12" s="7">
        <v>2893</v>
      </c>
      <c r="L12" s="8">
        <v>6124</v>
      </c>
      <c r="M12" s="7">
        <v>3066</v>
      </c>
      <c r="N12" s="8">
        <v>5212</v>
      </c>
      <c r="O12" s="7">
        <v>2653</v>
      </c>
      <c r="P12" s="8">
        <v>2940</v>
      </c>
      <c r="Q12" s="7">
        <v>1139</v>
      </c>
      <c r="R12" s="8">
        <v>4630</v>
      </c>
      <c r="S12" s="7">
        <v>1880</v>
      </c>
      <c r="T12" s="8">
        <v>5238</v>
      </c>
      <c r="U12" s="7">
        <v>2021</v>
      </c>
      <c r="V12" s="8">
        <v>5227</v>
      </c>
      <c r="W12" s="7">
        <v>163</v>
      </c>
      <c r="X12" s="8"/>
      <c r="Y12" s="7">
        <v>1540</v>
      </c>
      <c r="Z12" s="8">
        <v>6026</v>
      </c>
      <c r="AA12" s="7">
        <v>2154</v>
      </c>
      <c r="AB12" s="10">
        <v>6026</v>
      </c>
      <c r="AC12" s="5"/>
      <c r="AD12" s="9">
        <v>5263</v>
      </c>
      <c r="AE12" s="5">
        <v>3119</v>
      </c>
      <c r="AF12" s="9">
        <v>5263</v>
      </c>
      <c r="AG12" s="5">
        <v>3119</v>
      </c>
    </row>
    <row r="13" spans="1:33" ht="18.75" thickTop="1" thickBot="1" x14ac:dyDescent="0.35">
      <c r="A13" s="4" t="s">
        <v>10</v>
      </c>
      <c r="B13" s="8">
        <v>4188</v>
      </c>
      <c r="C13" s="7">
        <v>2119</v>
      </c>
      <c r="D13" s="8">
        <v>4978</v>
      </c>
      <c r="E13" s="7">
        <v>3316</v>
      </c>
      <c r="F13" s="8">
        <v>5235</v>
      </c>
      <c r="G13" s="7">
        <v>2130</v>
      </c>
      <c r="H13" s="8">
        <v>4282</v>
      </c>
      <c r="I13" s="7">
        <v>1731</v>
      </c>
      <c r="J13" s="8">
        <v>5698</v>
      </c>
      <c r="K13" s="7">
        <v>2854</v>
      </c>
      <c r="L13" s="8">
        <v>4634</v>
      </c>
      <c r="M13" s="7">
        <v>4504</v>
      </c>
      <c r="N13" s="8">
        <v>5071</v>
      </c>
      <c r="O13" s="7">
        <v>3950</v>
      </c>
      <c r="P13" s="8">
        <v>4403</v>
      </c>
      <c r="Q13" s="7">
        <v>1798</v>
      </c>
      <c r="R13" s="8">
        <v>6464</v>
      </c>
      <c r="S13" s="7">
        <v>1755</v>
      </c>
      <c r="T13" s="8">
        <v>6063</v>
      </c>
      <c r="U13" s="7">
        <v>1267</v>
      </c>
      <c r="V13" s="8">
        <v>6163</v>
      </c>
      <c r="W13" s="7">
        <v>1259</v>
      </c>
      <c r="X13" s="8"/>
      <c r="Y13" s="7">
        <v>1375</v>
      </c>
      <c r="Z13" s="8">
        <v>8203</v>
      </c>
      <c r="AA13" s="7">
        <v>2786</v>
      </c>
      <c r="AB13" s="10">
        <v>8203</v>
      </c>
      <c r="AC13" s="5"/>
      <c r="AD13" s="9"/>
      <c r="AE13" s="5"/>
      <c r="AF13" s="9"/>
      <c r="AG13" s="5"/>
    </row>
    <row r="14" spans="1:33" ht="18.75" thickTop="1" thickBot="1" x14ac:dyDescent="0.35">
      <c r="A14" s="4" t="s">
        <v>9</v>
      </c>
      <c r="B14" s="8">
        <v>4413</v>
      </c>
      <c r="C14" s="7">
        <v>1778</v>
      </c>
      <c r="D14" s="8">
        <v>5584</v>
      </c>
      <c r="E14" s="7">
        <v>2954</v>
      </c>
      <c r="F14" s="8">
        <v>3634</v>
      </c>
      <c r="G14" s="7">
        <v>1601</v>
      </c>
      <c r="H14" s="8">
        <v>4500</v>
      </c>
      <c r="I14" s="7">
        <v>1429</v>
      </c>
      <c r="J14" s="8">
        <v>6552</v>
      </c>
      <c r="K14" s="7">
        <v>2699</v>
      </c>
      <c r="L14" s="8">
        <v>5362</v>
      </c>
      <c r="M14" s="7">
        <v>3288</v>
      </c>
      <c r="N14" s="8">
        <v>5362</v>
      </c>
      <c r="O14" s="7">
        <v>2760</v>
      </c>
      <c r="P14" s="8">
        <v>3920</v>
      </c>
      <c r="Q14" s="7">
        <v>2029</v>
      </c>
      <c r="R14" s="8">
        <v>5937</v>
      </c>
      <c r="S14" s="7">
        <v>1521</v>
      </c>
      <c r="T14" s="8">
        <v>6468</v>
      </c>
      <c r="U14" s="7">
        <v>1508</v>
      </c>
      <c r="V14" s="8">
        <v>7420</v>
      </c>
      <c r="W14" s="7">
        <v>1420</v>
      </c>
      <c r="X14" s="8"/>
      <c r="Y14" s="7">
        <v>1450</v>
      </c>
      <c r="Z14" s="8">
        <v>9415</v>
      </c>
      <c r="AA14" s="7">
        <v>1841</v>
      </c>
      <c r="AB14" s="9"/>
      <c r="AC14" s="5"/>
      <c r="AD14" s="9"/>
      <c r="AE14" s="5"/>
      <c r="AF14" s="9"/>
      <c r="AG14" s="5"/>
    </row>
    <row r="15" spans="1:33" ht="18.75" thickTop="1" thickBot="1" x14ac:dyDescent="0.35">
      <c r="A15" s="4" t="s">
        <v>8</v>
      </c>
      <c r="B15" s="8">
        <v>4607</v>
      </c>
      <c r="C15" s="7">
        <v>1731</v>
      </c>
      <c r="D15" s="8">
        <v>5880</v>
      </c>
      <c r="E15" s="7">
        <v>2279</v>
      </c>
      <c r="F15" s="8">
        <v>4251</v>
      </c>
      <c r="G15" s="7">
        <v>2628</v>
      </c>
      <c r="H15" s="8">
        <v>6453</v>
      </c>
      <c r="I15" s="7">
        <v>2032</v>
      </c>
      <c r="J15" s="8">
        <v>6365</v>
      </c>
      <c r="K15" s="7">
        <v>2335</v>
      </c>
      <c r="L15" s="8">
        <v>5938</v>
      </c>
      <c r="M15" s="7">
        <v>2178</v>
      </c>
      <c r="N15" s="8">
        <v>5983</v>
      </c>
      <c r="O15" s="7">
        <v>2721</v>
      </c>
      <c r="P15" s="8">
        <v>6070</v>
      </c>
      <c r="Q15" s="7">
        <v>2014</v>
      </c>
      <c r="R15" s="8">
        <v>6512</v>
      </c>
      <c r="S15" s="7">
        <v>2002</v>
      </c>
      <c r="T15" s="8">
        <v>8428</v>
      </c>
      <c r="U15" s="7">
        <v>294</v>
      </c>
      <c r="V15" s="8">
        <v>7563</v>
      </c>
      <c r="W15" s="7">
        <v>909</v>
      </c>
      <c r="X15" s="8"/>
      <c r="Y15" s="7">
        <v>1402</v>
      </c>
      <c r="Z15" s="8">
        <v>11723</v>
      </c>
      <c r="AA15" s="7">
        <v>1972</v>
      </c>
      <c r="AB15" s="6"/>
      <c r="AC15" s="5"/>
      <c r="AD15" s="6"/>
      <c r="AE15" s="5"/>
      <c r="AF15" s="6"/>
      <c r="AG15" s="5"/>
    </row>
    <row r="16" spans="1:33" s="1" customFormat="1" ht="18.75" thickTop="1" thickBot="1" x14ac:dyDescent="0.35">
      <c r="A16" s="4" t="s">
        <v>7</v>
      </c>
      <c r="B16" s="3">
        <f>SUM(B4:B15)</f>
        <v>133340</v>
      </c>
      <c r="C16" s="3">
        <f>SUM(C4:C15)</f>
        <v>15379</v>
      </c>
      <c r="D16" s="3">
        <f>SUM(D4:D15)</f>
        <v>143878</v>
      </c>
      <c r="E16" s="3">
        <f>SUM(E4:E15)</f>
        <v>19881</v>
      </c>
      <c r="F16" s="3">
        <f>SUM(F4:F15)</f>
        <v>118545</v>
      </c>
      <c r="G16" s="3">
        <f>SUM(G4:G15)</f>
        <v>21221</v>
      </c>
      <c r="H16" s="3">
        <f>SUM(H4:H15)</f>
        <v>112581</v>
      </c>
      <c r="I16" s="3">
        <f>SUM(I4:I15)</f>
        <v>16813</v>
      </c>
      <c r="J16" s="3">
        <f>SUM(J4:J15)</f>
        <v>131675</v>
      </c>
      <c r="K16" s="3">
        <f>SUM(K4:K15)</f>
        <v>22819</v>
      </c>
      <c r="L16" s="3">
        <f>SUM(L4:L15)</f>
        <v>138337</v>
      </c>
      <c r="M16" s="3">
        <f>SUM(M4:M15)</f>
        <v>24913</v>
      </c>
      <c r="N16" s="3">
        <f>SUM(N4:N15)</f>
        <v>152174</v>
      </c>
      <c r="O16" s="3">
        <f>SUM(O4:O15)</f>
        <v>21599</v>
      </c>
      <c r="P16" s="3">
        <f>SUM(P4:P15)</f>
        <v>136775</v>
      </c>
      <c r="Q16" s="3">
        <f>SUM(Q4:Q15)</f>
        <v>18814</v>
      </c>
      <c r="R16" s="3">
        <f>SUM(R4:R15)</f>
        <v>178684</v>
      </c>
      <c r="S16" s="3">
        <f>SUM(S4:S15)</f>
        <v>17022</v>
      </c>
      <c r="T16" s="3">
        <f>SUM(T4:T15)</f>
        <v>163594</v>
      </c>
      <c r="U16" s="3">
        <f>SUM(U4:U15)</f>
        <v>20144</v>
      </c>
      <c r="V16" s="3">
        <f>SUM(V4:V15)</f>
        <v>183300</v>
      </c>
      <c r="W16" s="3">
        <f>SUM(W4:W15)</f>
        <v>10276</v>
      </c>
      <c r="X16" s="3">
        <f>SUM(X4:X15)</f>
        <v>158909</v>
      </c>
      <c r="Y16" s="3">
        <f>SUM(Y4:Y15)</f>
        <v>13862</v>
      </c>
      <c r="Z16" s="3">
        <f>SUM(Z4:Z15)</f>
        <v>170228</v>
      </c>
      <c r="AA16" s="3">
        <f>SUM(AA4:AA15)</f>
        <v>17629</v>
      </c>
      <c r="AB16" s="2">
        <f>SUM(AB4:AB15)</f>
        <v>150179</v>
      </c>
      <c r="AC16" s="2">
        <f>SUM(AC4:AC15)</f>
        <v>3722</v>
      </c>
      <c r="AD16" s="2">
        <f>SUM(AD4:AD15)</f>
        <v>166716</v>
      </c>
      <c r="AE16" s="2">
        <f>SUM(AE4:AE15)</f>
        <v>22924</v>
      </c>
      <c r="AF16" s="2">
        <f>SUM(AF4:AF15)</f>
        <v>166716</v>
      </c>
      <c r="AG16" s="2">
        <f>SUM(AG4:AG15)</f>
        <v>22924</v>
      </c>
    </row>
    <row r="17" spans="2:6" ht="15.75" thickTop="1" x14ac:dyDescent="0.25"/>
    <row r="23" spans="2:6" x14ac:dyDescent="0.25">
      <c r="B23" t="s">
        <v>6</v>
      </c>
    </row>
    <row r="25" spans="2:6" x14ac:dyDescent="0.25">
      <c r="B25">
        <v>2004</v>
      </c>
      <c r="C25">
        <f>B16</f>
        <v>133340</v>
      </c>
    </row>
    <row r="26" spans="2:6" x14ac:dyDescent="0.25">
      <c r="B26">
        <v>2005</v>
      </c>
      <c r="C26">
        <f>D16</f>
        <v>143878</v>
      </c>
    </row>
    <row r="27" spans="2:6" x14ac:dyDescent="0.25">
      <c r="B27">
        <v>2006</v>
      </c>
      <c r="C27">
        <f>F16</f>
        <v>118545</v>
      </c>
      <c r="E27" t="s">
        <v>3</v>
      </c>
      <c r="F27">
        <f>AVERAGE(C25:C30)</f>
        <v>129726</v>
      </c>
    </row>
    <row r="28" spans="2:6" x14ac:dyDescent="0.25">
      <c r="B28">
        <v>2007</v>
      </c>
      <c r="C28">
        <f>H16</f>
        <v>112581</v>
      </c>
      <c r="E28" t="s">
        <v>5</v>
      </c>
      <c r="F28">
        <f>AVERAGE(C31:C36)</f>
        <v>160060.66666666666</v>
      </c>
    </row>
    <row r="29" spans="2:6" x14ac:dyDescent="0.25">
      <c r="B29">
        <v>2008</v>
      </c>
      <c r="C29">
        <f>J16</f>
        <v>131675</v>
      </c>
    </row>
    <row r="30" spans="2:6" x14ac:dyDescent="0.25">
      <c r="B30">
        <v>2009</v>
      </c>
      <c r="C30">
        <f>L16</f>
        <v>138337</v>
      </c>
    </row>
    <row r="31" spans="2:6" x14ac:dyDescent="0.25">
      <c r="B31">
        <v>2010</v>
      </c>
      <c r="C31">
        <f>N16</f>
        <v>152174</v>
      </c>
      <c r="F31">
        <f>F28/F27</f>
        <v>1.2338364450200165</v>
      </c>
    </row>
    <row r="32" spans="2:6" x14ac:dyDescent="0.25">
      <c r="B32">
        <v>2011</v>
      </c>
      <c r="C32">
        <f>P16</f>
        <v>136775</v>
      </c>
    </row>
    <row r="33" spans="2:19" x14ac:dyDescent="0.25">
      <c r="B33">
        <v>2012</v>
      </c>
      <c r="C33">
        <f>R16</f>
        <v>178684</v>
      </c>
    </row>
    <row r="34" spans="2:19" x14ac:dyDescent="0.25">
      <c r="B34">
        <v>2013</v>
      </c>
      <c r="C34">
        <f>T16</f>
        <v>163594</v>
      </c>
    </row>
    <row r="35" spans="2:19" x14ac:dyDescent="0.25">
      <c r="B35">
        <v>2014</v>
      </c>
      <c r="C35">
        <f>X16</f>
        <v>158909</v>
      </c>
    </row>
    <row r="36" spans="2:19" x14ac:dyDescent="0.25">
      <c r="B36">
        <v>2015</v>
      </c>
      <c r="C36">
        <f>Z16</f>
        <v>170228</v>
      </c>
    </row>
    <row r="37" spans="2:19" x14ac:dyDescent="0.25">
      <c r="B37">
        <v>2016</v>
      </c>
      <c r="D37" t="s">
        <v>0</v>
      </c>
    </row>
    <row r="38" spans="2:19" x14ac:dyDescent="0.25">
      <c r="B38">
        <v>2017</v>
      </c>
      <c r="D38" t="s">
        <v>0</v>
      </c>
    </row>
    <row r="40" spans="2:19" x14ac:dyDescent="0.25">
      <c r="B40" t="s">
        <v>4</v>
      </c>
    </row>
    <row r="41" spans="2:19" x14ac:dyDescent="0.25">
      <c r="B41">
        <v>2004</v>
      </c>
      <c r="C41">
        <f>SUM(B5:B10)</f>
        <v>96494</v>
      </c>
    </row>
    <row r="42" spans="2:19" x14ac:dyDescent="0.25">
      <c r="B42">
        <v>2005</v>
      </c>
      <c r="C42">
        <f>SUM(D5:D10)</f>
        <v>101929</v>
      </c>
      <c r="E42" t="s">
        <v>3</v>
      </c>
      <c r="F42">
        <f>AVERAGE(C41:C46)</f>
        <v>88703.333333333328</v>
      </c>
      <c r="S42" t="s">
        <v>2</v>
      </c>
    </row>
    <row r="43" spans="2:19" x14ac:dyDescent="0.25">
      <c r="B43">
        <v>2006</v>
      </c>
      <c r="C43">
        <f>SUM(F5:F9)</f>
        <v>71513</v>
      </c>
      <c r="E43" t="s">
        <v>1</v>
      </c>
      <c r="F43">
        <f>AVERAGE(C46:C55)</f>
        <v>122625.125</v>
      </c>
    </row>
    <row r="44" spans="2:19" x14ac:dyDescent="0.25">
      <c r="B44">
        <v>2007</v>
      </c>
      <c r="C44">
        <f>SUM(H5:H10)</f>
        <v>78188</v>
      </c>
    </row>
    <row r="45" spans="2:19" x14ac:dyDescent="0.25">
      <c r="B45">
        <v>2008</v>
      </c>
      <c r="C45">
        <f>SUM(J5:J10)</f>
        <v>87901</v>
      </c>
    </row>
    <row r="46" spans="2:19" x14ac:dyDescent="0.25">
      <c r="B46">
        <v>2009</v>
      </c>
      <c r="C46">
        <f>SUM(L5:L10)</f>
        <v>96195</v>
      </c>
      <c r="F46">
        <f>F43/F42</f>
        <v>1.3824184547743414</v>
      </c>
    </row>
    <row r="47" spans="2:19" x14ac:dyDescent="0.25">
      <c r="B47">
        <v>2010</v>
      </c>
      <c r="C47">
        <f>SUM(N5:N10)</f>
        <v>109655</v>
      </c>
    </row>
    <row r="48" spans="2:19" x14ac:dyDescent="0.25">
      <c r="B48">
        <v>2011</v>
      </c>
      <c r="C48">
        <f>SUM(P5:P10)</f>
        <v>99381</v>
      </c>
    </row>
    <row r="49" spans="2:4" x14ac:dyDescent="0.25">
      <c r="B49">
        <v>2012</v>
      </c>
      <c r="C49">
        <f>SUM(R5:R10)</f>
        <v>135186</v>
      </c>
    </row>
    <row r="50" spans="2:4" x14ac:dyDescent="0.25">
      <c r="B50">
        <v>2013</v>
      </c>
      <c r="C50">
        <f>SUM(T5:T10)</f>
        <v>118207</v>
      </c>
    </row>
    <row r="51" spans="2:4" x14ac:dyDescent="0.25">
      <c r="B51">
        <v>2014</v>
      </c>
      <c r="C51">
        <f>SUM(V5:V10)</f>
        <v>139962</v>
      </c>
    </row>
    <row r="52" spans="2:4" x14ac:dyDescent="0.25">
      <c r="B52">
        <v>2015</v>
      </c>
      <c r="C52">
        <f>SUM(X5:X10)</f>
        <v>133198</v>
      </c>
    </row>
    <row r="53" spans="2:4" x14ac:dyDescent="0.25">
      <c r="B53">
        <v>2016</v>
      </c>
      <c r="D53" t="s">
        <v>0</v>
      </c>
    </row>
    <row r="54" spans="2:4" x14ac:dyDescent="0.25">
      <c r="B54">
        <v>2017</v>
      </c>
      <c r="D54" t="s">
        <v>0</v>
      </c>
    </row>
    <row r="55" spans="2:4" x14ac:dyDescent="0.25">
      <c r="B55">
        <v>2018</v>
      </c>
      <c r="C55">
        <f>SUM(AD5:AD10)</f>
        <v>149217</v>
      </c>
    </row>
  </sheetData>
  <mergeCells count="16">
    <mergeCell ref="X2:Y2"/>
    <mergeCell ref="D2:E2"/>
    <mergeCell ref="B2:C2"/>
    <mergeCell ref="F2:G2"/>
    <mergeCell ref="H2:I2"/>
    <mergeCell ref="J2:K2"/>
    <mergeCell ref="AF2:AG2"/>
    <mergeCell ref="AD2:AE2"/>
    <mergeCell ref="L2:M2"/>
    <mergeCell ref="N2:O2"/>
    <mergeCell ref="P2:Q2"/>
    <mergeCell ref="AB2:AC2"/>
    <mergeCell ref="Z2:AA2"/>
    <mergeCell ref="R2:S2"/>
    <mergeCell ref="T2:U2"/>
    <mergeCell ref="V2:W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Visitor Centers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Milnor, Adam - FS</dc:creator>
  <cp:lastModifiedBy>Milnor, Adam - FS, AZ</cp:lastModifiedBy>
  <dcterms:created xsi:type="dcterms:W3CDTF">2023-05-02T20:06:37Z</dcterms:created>
  <dcterms:modified xsi:type="dcterms:W3CDTF">2023-05-02T21:40:26Z</dcterms:modified>
</cp:coreProperties>
</file>